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50" windowHeight="7485" tabRatio="801" activeTab="0"/>
  </bookViews>
  <sheets>
    <sheet name="108" sheetId="1" r:id="rId1"/>
  </sheets>
  <definedNames/>
  <calcPr fullCalcOnLoad="1" fullPrecision="0"/>
</workbook>
</file>

<file path=xl/comments1.xml><?xml version="1.0" encoding="utf-8"?>
<comments xmlns="http://schemas.openxmlformats.org/spreadsheetml/2006/main">
  <authors>
    <author>User</author>
  </authors>
  <commentList>
    <comment ref="A135" authorId="0">
      <text>
        <r>
          <rPr>
            <b/>
            <sz val="8"/>
            <rFont val="Tahoma"/>
            <family val="2"/>
          </rPr>
          <t>User:</t>
        </r>
        <r>
          <rPr>
            <sz val="8"/>
            <rFont val="Tahoma"/>
            <family val="2"/>
          </rPr>
          <t xml:space="preserve">
310,340 код</t>
        </r>
      </text>
    </comment>
    <comment ref="A190" authorId="0">
      <text>
        <r>
          <rPr>
            <b/>
            <sz val="8"/>
            <rFont val="Tahoma"/>
            <family val="2"/>
          </rPr>
          <t>User:</t>
        </r>
        <r>
          <rPr>
            <sz val="8"/>
            <rFont val="Tahoma"/>
            <family val="2"/>
          </rPr>
          <t xml:space="preserve">
310,340 код</t>
        </r>
      </text>
    </comment>
    <comment ref="A243" authorId="0">
      <text>
        <r>
          <rPr>
            <b/>
            <sz val="8"/>
            <rFont val="Tahoma"/>
            <family val="2"/>
          </rPr>
          <t>User:</t>
        </r>
        <r>
          <rPr>
            <sz val="8"/>
            <rFont val="Tahoma"/>
            <family val="2"/>
          </rPr>
          <t xml:space="preserve">
310,340 код</t>
        </r>
      </text>
    </comment>
  </commentList>
</comments>
</file>

<file path=xl/sharedStrings.xml><?xml version="1.0" encoding="utf-8"?>
<sst xmlns="http://schemas.openxmlformats.org/spreadsheetml/2006/main" count="660" uniqueCount="222">
  <si>
    <t>Дата</t>
  </si>
  <si>
    <t>ИНН</t>
  </si>
  <si>
    <t>Юридический адрес</t>
  </si>
  <si>
    <t>КПП</t>
  </si>
  <si>
    <t>УТВЕРЖДАЮ</t>
  </si>
  <si>
    <t>(наименование должности лица, утверждающего документ)</t>
  </si>
  <si>
    <t>(расшифровка подписи)</t>
  </si>
  <si>
    <t>Полное наименование учреждения</t>
  </si>
  <si>
    <t>Краткое наименование учреждения</t>
  </si>
  <si>
    <t>Наименование органа, осуществляющего функции и полномочия учредителя</t>
  </si>
  <si>
    <t>Наименование органа, осуществляющего ведение лицевого счета по иным субсидиям</t>
  </si>
  <si>
    <t>Единицы измерения:</t>
  </si>
  <si>
    <t>по ОКЕИ</t>
  </si>
  <si>
    <t>по ОКВ</t>
  </si>
  <si>
    <t>приобретенного учреждением за счет выделенных собственником имущества учреждения средств</t>
  </si>
  <si>
    <t>закрепленного собственником имущества за учреждением на праве оперативного управления</t>
  </si>
  <si>
    <t>в том числе:</t>
  </si>
  <si>
    <t>Наименование показателя</t>
  </si>
  <si>
    <t>из них:</t>
  </si>
  <si>
    <t>услуги связи</t>
  </si>
  <si>
    <t>коммунальные услуги</t>
  </si>
  <si>
    <t>приобретение основных средств</t>
  </si>
  <si>
    <t>приобретение материальных запасов</t>
  </si>
  <si>
    <t>Приложение 1</t>
  </si>
  <si>
    <t>приобретенного учреждением за счет доходов, полученных от платной и иной приносящей доход деятельности</t>
  </si>
  <si>
    <t>прочие выплаты</t>
  </si>
  <si>
    <t>работы, услуги по содержанию имущества</t>
  </si>
  <si>
    <t>прочие работы, услуги</t>
  </si>
  <si>
    <t>начисления на выплаты по оплате труда</t>
  </si>
  <si>
    <t>1.1. Цели деятельности учреждения в соответствии с федеральными законами, иными нормативными (муниципальными) правовыми актами и уставом учреждения</t>
  </si>
  <si>
    <t xml:space="preserve">1.2. Виды деятельности учреждения, относящиеся к его основным видам деятельности в соответствии с уставом учреждения </t>
  </si>
  <si>
    <t>1.3.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за плату</t>
  </si>
  <si>
    <t>I. Сведения о деятельности учреждения</t>
  </si>
  <si>
    <t>Финансовые активы, всего</t>
  </si>
  <si>
    <t>подпись</t>
  </si>
  <si>
    <t>руб. (с точностью до второго десятичного знака)</t>
  </si>
  <si>
    <t xml:space="preserve"> из них:</t>
  </si>
  <si>
    <t>1.5. Общая балансовая стоимость движимого государственного (муниципального) имущества на дату составления Плана</t>
  </si>
  <si>
    <t>балансовая стоимость особо ценного движимого имущества</t>
  </si>
  <si>
    <t>Нефинансовые активы, всего:</t>
  </si>
  <si>
    <t>недвижимое имущество, всего;</t>
  </si>
  <si>
    <t>в том числе: остаточная стоимость</t>
  </si>
  <si>
    <t>особо ценное движимое имущество, всего:</t>
  </si>
  <si>
    <t>денежные средства учреждения, всего</t>
  </si>
  <si>
    <t>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</si>
  <si>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</si>
  <si>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</si>
  <si>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 п/п</t>
  </si>
  <si>
    <t>1.1.</t>
  </si>
  <si>
    <t>1.2.</t>
  </si>
  <si>
    <t>2.1.</t>
  </si>
  <si>
    <t>2.2.</t>
  </si>
  <si>
    <t>2.3.</t>
  </si>
  <si>
    <t>2.4.</t>
  </si>
  <si>
    <t>2.5.</t>
  </si>
  <si>
    <t>Код по бюджетной классификации Российской Федерации</t>
  </si>
  <si>
    <t>Объем финансового обеспечения, руб.</t>
  </si>
  <si>
    <t>всего</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</si>
  <si>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</si>
  <si>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</si>
  <si>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</si>
  <si>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</si>
  <si>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Поступления от доходов, всего:</t>
  </si>
  <si>
    <t>в том числе: доходы от собственности</t>
  </si>
  <si>
    <t>100</t>
  </si>
  <si>
    <t>110</t>
  </si>
  <si>
    <t>доходы от оказания услуг, работ</t>
  </si>
  <si>
    <t>120</t>
  </si>
  <si>
    <t>доходы от штрафов, пеней, иных сумм принудительного изъятия</t>
  </si>
  <si>
    <t>прочие доходы</t>
  </si>
  <si>
    <t>доходы от операций с активами</t>
  </si>
  <si>
    <t>Выплаты по расходам, всего:</t>
  </si>
  <si>
    <t>в том числе на : выплаты персоналу всего:</t>
  </si>
  <si>
    <t>социальные и иные выплаты населению, всего</t>
  </si>
  <si>
    <t>уплату налогов, сборов и иных платежей, всего</t>
  </si>
  <si>
    <t>прочие расходы (кроме расходов на закупку товаров, работ, услуг, всего</t>
  </si>
  <si>
    <t>прочие</t>
  </si>
  <si>
    <t>расходы на закупку товаров, работ, услуг, всего</t>
  </si>
  <si>
    <t>из них: оплата труда и начисления на выплаты по оплате труда</t>
  </si>
  <si>
    <t xml:space="preserve">в том числе:  </t>
  </si>
  <si>
    <t>Выбытие финансовых активов, всего</t>
  </si>
  <si>
    <t>прочие выбытия</t>
  </si>
  <si>
    <t>Остаток на начало года</t>
  </si>
  <si>
    <t>Остаток на конец года</t>
  </si>
  <si>
    <t>Х</t>
  </si>
  <si>
    <t>130</t>
  </si>
  <si>
    <t>140</t>
  </si>
  <si>
    <t>150</t>
  </si>
  <si>
    <t>160</t>
  </si>
  <si>
    <t>180</t>
  </si>
  <si>
    <t>200</t>
  </si>
  <si>
    <t>210</t>
  </si>
  <si>
    <t>211</t>
  </si>
  <si>
    <t>212</t>
  </si>
  <si>
    <t>213</t>
  </si>
  <si>
    <t>214</t>
  </si>
  <si>
    <t>220</t>
  </si>
  <si>
    <t>230</t>
  </si>
  <si>
    <t>безвозмездные перечисления организациям</t>
  </si>
  <si>
    <t>240</t>
  </si>
  <si>
    <t>250</t>
  </si>
  <si>
    <t>260</t>
  </si>
  <si>
    <t>261</t>
  </si>
  <si>
    <t>262</t>
  </si>
  <si>
    <t>263</t>
  </si>
  <si>
    <t>264</t>
  </si>
  <si>
    <t>265</t>
  </si>
  <si>
    <t>300</t>
  </si>
  <si>
    <t>310</t>
  </si>
  <si>
    <t>320</t>
  </si>
  <si>
    <t>400</t>
  </si>
  <si>
    <t>410</t>
  </si>
  <si>
    <t>420</t>
  </si>
  <si>
    <t>500</t>
  </si>
  <si>
    <t>600</t>
  </si>
  <si>
    <t>Код строки</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</si>
  <si>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</si>
  <si>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t>
  </si>
  <si>
    <t>в том числе: заработная плата</t>
  </si>
  <si>
    <t>арендная плата за пользование имуществом, работы, услуг по содержанию имущества</t>
  </si>
  <si>
    <t>из них: увеличение остатков средств</t>
  </si>
  <si>
    <t>пд</t>
  </si>
  <si>
    <t>из них: уменьшение остатков</t>
  </si>
  <si>
    <t>Год начала закупки</t>
  </si>
  <si>
    <t>Сумма выплат по расходам на закупку товаров, работ и услуг, руб.</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</si>
  <si>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</si>
  <si>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</si>
  <si>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Выплаты по расходам на закупку товаров, работ, услуг всего:</t>
  </si>
  <si>
    <t>в том числе: на оплату контрактов, заключенных до начала очередного финансового года:</t>
  </si>
  <si>
    <t>на закупку товаров, работ, услуг по году начала закупки:</t>
  </si>
  <si>
    <t>0001</t>
  </si>
  <si>
    <t>1001</t>
  </si>
  <si>
    <t>2001</t>
  </si>
  <si>
    <t>Приложение 2</t>
  </si>
  <si>
    <t>Сумма, руб.</t>
  </si>
  <si>
    <t>Остаток средств на начало года</t>
  </si>
  <si>
    <t>Остаток средств на конец года</t>
  </si>
  <si>
    <t>Поступление</t>
  </si>
  <si>
    <t>Выбытие</t>
  </si>
  <si>
    <t>010</t>
  </si>
  <si>
    <t>020</t>
  </si>
  <si>
    <t>030</t>
  </si>
  <si>
    <t>040</t>
  </si>
  <si>
    <t>Приложение 3</t>
  </si>
  <si>
    <t>Справочная информация</t>
  </si>
  <si>
    <t>Объем публичных обязательств, всего:</t>
  </si>
  <si>
    <t>Объем бюджетных инвестиций (в части переданных полномочий государственного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</si>
  <si>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</si>
  <si>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Сумма, тыс. руб.</t>
  </si>
  <si>
    <t>1.4. Общая балансовая стоимость недвижимого государственного (муниципального) имущества на дату составления Плана</t>
  </si>
  <si>
    <t>в соответствии с Федеральным законом от 18 июля 2011 г. № 223-ФЗ "О закупках товаров, работ, услуг отдельными видами юридических лиц"</t>
  </si>
  <si>
    <t>266</t>
  </si>
  <si>
    <t>267</t>
  </si>
  <si>
    <t>субсидии, предоставляемые в соответствии с абзацем вторым пункта 78.1 Бюджетного кодекса Российской Федерации*</t>
  </si>
  <si>
    <t>Директор МКУ "ЦБ УО Ленинского района г. Саратова"</t>
  </si>
  <si>
    <t>Е.С. Мирошникова</t>
  </si>
  <si>
    <t>Обязательства, всего:</t>
  </si>
  <si>
    <t>из них: долговые обязательства</t>
  </si>
  <si>
    <t>в том числе: просроченная кредиторская задолженность</t>
  </si>
  <si>
    <t>транспортные услуги</t>
  </si>
  <si>
    <t>родительская плата за присмотр и уход за детьми</t>
  </si>
  <si>
    <t>доходы от оказания платных услуг</t>
  </si>
  <si>
    <t>поступления от иной приносящей доход деятельности</t>
  </si>
  <si>
    <t>дебиторская задолженность по доходам</t>
  </si>
  <si>
    <t>дебиторская задолженность по расходам</t>
  </si>
  <si>
    <t>кредиторская задолженность:</t>
  </si>
  <si>
    <t>в том числе: питание</t>
  </si>
  <si>
    <t>268</t>
  </si>
  <si>
    <t>* - количество столбцов в графе "Субсидии, предоставляемые в соответствии с абзацем вторым пункта 78.1 Бюджетного кодекса Российской Федерации*" определяется количеством целевых субсидий, предоставляемых учреждению в соответствующем финансовом году. Допускается объединение в один столбец одноименных субсидий - для случаев, когда субсидии предоставляются за счет средств бюджета муниципального образования "Город Саратов"  и иных источников бюджетной системы на софинансирование расходного обязательства муниципального образования "Город Саратов". В случае, если в течение соответствующего финансового года учреждению дополнительно предоставляется иная целевая субсидия, предоставление которой не было предусмотрено при утверждении плана финансово-хозяйственной деятельности учреждения, в план финансово-хозяйственной деятельности дополнительно вносится соответствующий столбец, а форма плана финансово-хозяйственной деятельности повторно не согласовывается.</t>
  </si>
  <si>
    <t>Поступление финансовых активов, всего:</t>
  </si>
  <si>
    <t>Сведения о средствах, поступающих во временное распоряжение учреждения на ___________20___ г.</t>
  </si>
  <si>
    <t>Администрация муниципального образования "Город Саратов" - администрация Ленинского района муниципального образования "Город Саратов"</t>
  </si>
  <si>
    <t>Управление Федерального казначейства по Саратовской области</t>
  </si>
  <si>
    <t>Дополнительные образовательные услуги:</t>
  </si>
  <si>
    <t>1. Курс "Адаптация к школьным условиям" (подготовка детей к школе).</t>
  </si>
  <si>
    <t>2. Курс "Первичные навыки компьютерной грамотности (для учащихся 1 класса)".</t>
  </si>
  <si>
    <t>Директор МАОУ "Гимназия № 108"</t>
  </si>
  <si>
    <t>Н.А.Куприянова</t>
  </si>
  <si>
    <t>Муниципальное автономное общеобразовательное учреждение " Гимназия № 108" Ленинского района г.Саратова</t>
  </si>
  <si>
    <t>МАОУ "Гимназия № 108" Ленинского района г.Саратова</t>
  </si>
  <si>
    <t>100052, г.Саратов, Проспект 50 лет Октября, дом 107.</t>
  </si>
  <si>
    <t xml:space="preserve"> Формирование общей культуры личности обучающихся, на основе обязательного минимума содержания общеобразовательных программ, их адаптации к жизни в обществе. Воспитание гражданоственности, трудолюбия. Создание основы осознанного выбора и последующего освоения профессиональных образовательных программ. Формирование здорового образа жизни. </t>
  </si>
  <si>
    <t>Основными видами деятельности Гимназии являются: реализация общеобразовательных программ начального и основного общего и  среднего (полного) образования. Гимназия по своему усмотрению вправе выполнять работы, оказывать услуги, относящиеся к его основной деятельности, для граждан и юридических лиц.. Учреждение вправе вести приносящую доход деятельность, предусмотренную его уставом.</t>
  </si>
  <si>
    <t>Предоставление питания отдельным категориям обучающихся в муниципальных образовательных учреждениях, реализующих образовательные программы начального общего, основного общего и среднего  общего образования за счет средств бюджета города</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</si>
  <si>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за счет областного бюджета</t>
  </si>
  <si>
    <t>из них: уплата налога на имущество и земельного налога</t>
  </si>
  <si>
    <t>231</t>
  </si>
  <si>
    <t>уплата прочих налогов, сборов</t>
  </si>
  <si>
    <t>232</t>
  </si>
  <si>
    <t>уплата иных платежей</t>
  </si>
  <si>
    <t>233</t>
  </si>
  <si>
    <t>х</t>
  </si>
  <si>
    <t xml:space="preserve">прочие расходы </t>
  </si>
  <si>
    <t>269</t>
  </si>
  <si>
    <t>251</t>
  </si>
  <si>
    <t>252</t>
  </si>
  <si>
    <t>253</t>
  </si>
  <si>
    <t>254</t>
  </si>
  <si>
    <t>255</t>
  </si>
  <si>
    <t>256</t>
  </si>
  <si>
    <t>257</t>
  </si>
  <si>
    <t>258</t>
  </si>
  <si>
    <t>259</t>
  </si>
  <si>
    <t>Основное мероприятие "Совершенствование материально-технической базы и инфраструктуры муниципальных общеобразовательных учреждений"</t>
  </si>
  <si>
    <t>1) Курс "Адаптационно-подготовительные занятия для будущих первоклассников,  2) Спецкурс по русскому языку,   3) Спецкурс "Английский язык",  4) Спецкурс "Немецкий язык",   5) Спецкурс "Французский язык",  6) Спецкурс по музыке,  7) Спецкурс по информатике,  8) Курс "Развитие творческого мышления" 9) Спецкурс по биологии, 10) Кружок по хореографии,  11) Спецкурс по математике,  12) Спецкурс по обществознанию, 13) Спецкурс по географии, 14) Спецкурс по химии</t>
  </si>
  <si>
    <t>на 2018__г. очередной финансовый год</t>
  </si>
  <si>
    <t>на 2019__г. 1-ый год планового периода</t>
  </si>
  <si>
    <t>на 2020__г. 2-ый год планового периода</t>
  </si>
  <si>
    <r>
      <t xml:space="preserve">II. Показатели финансового состояния учреждения на  1 января 2018 г.
</t>
    </r>
    <r>
      <rPr>
        <b/>
        <sz val="12"/>
        <rFont val="Times New Roman"/>
        <family val="1"/>
      </rPr>
      <t>(указываются данные на последнюю отчетную дату, предшествующую дате составления Плана)</t>
    </r>
  </si>
  <si>
    <t>субсидия на финансовое обеспечение выполнения муниципального задания (в рамках муниципальной программы "Развитие образования в муниципальном образовании "Город Саратов" на 2017-2020 годы")</t>
  </si>
  <si>
    <t>субсидия на финансовое обеспечение выполнения государственного задания из бюджета Федерального фонда обязательного медицинского страхования</t>
  </si>
  <si>
    <t>5.1</t>
  </si>
  <si>
    <t>План финансово-хозяйственной деятельности муниципального общеобразовательного учреждения на 2018 год и плановый период 2019 и 2020 годов</t>
  </si>
  <si>
    <t>"  15   "</t>
  </si>
  <si>
    <t>декабря</t>
  </si>
  <si>
    <t>2017 г.</t>
  </si>
  <si>
    <t>15 декабря</t>
  </si>
  <si>
    <t>2017          г.</t>
  </si>
  <si>
    <t>III.II.  Показатели по поступлениям  и выплатам  учреждения на   2019 г.</t>
  </si>
  <si>
    <t>III.III.  Показатели по поступлениям  и выплатам  учреждения на      2020 г.</t>
  </si>
  <si>
    <t>III.I.  Показатели по поступлениям  и выплатам  учреждения на   15 декабря 2017 г.</t>
  </si>
  <si>
    <t>Показатели выплат по расходам на закупку товаров, работ, услуг учреждения на  15.12.2017 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</si>
</sst>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3">
    <font>
      <sz val="10"/>
      <name val="Arial Cyr"/>
      <family val="0"/>
    </font>
    <font>
      <sz val="10"/>
      <name val="Times New Roman"/>
      <family val="1"/>
    </font>
    <font>
      <u val="single"/>
      <sz val="10"/>
      <color indexed="12"/>
      <name val="Arial Cyr"/>
      <family val="0"/>
    </font>
    <font>
      <sz val="8"/>
      <name val="Tahoma"/>
      <family val="2"/>
    </font>
    <font>
      <b/>
      <sz val="8"/>
      <name val="Tahoma"/>
      <family val="2"/>
    </font>
    <font>
      <sz val="14"/>
      <name val="Times New Roman"/>
      <family val="1"/>
    </font>
    <font>
      <sz val="14"/>
      <name val="Arial Cyr"/>
      <family val="0"/>
    </font>
    <font>
      <sz val="16"/>
      <name val="Times New Roman"/>
      <family val="1"/>
    </font>
    <font>
      <b/>
      <sz val="16"/>
      <name val="Times New Roman"/>
      <family val="1"/>
    </font>
    <font>
      <sz val="12"/>
      <name val="Times New Roman"/>
      <family val="1"/>
    </font>
    <font>
      <sz val="8"/>
      <name val="Times New Roman"/>
      <family val="1"/>
    </font>
    <font>
      <sz val="9"/>
      <name val="Times New Roman"/>
      <family val="1"/>
    </font>
    <font>
      <b/>
      <sz val="18"/>
      <name val="Times New Roman"/>
      <family val="1"/>
    </font>
    <font>
      <sz val="20"/>
      <name val="Times New Roman"/>
      <family val="1"/>
    </font>
    <font>
      <b/>
      <sz val="14"/>
      <name val="Times New Roman"/>
      <family val="1"/>
    </font>
    <font>
      <b/>
      <sz val="12"/>
      <name val="Times New Roman"/>
      <family val="1"/>
    </font>
    <font>
      <b/>
      <sz val="20"/>
      <name val="Times New Roman"/>
      <family val="1"/>
    </font>
    <font>
      <b/>
      <sz val="10"/>
      <name val="Times New Roman"/>
      <family val="1"/>
    </font>
    <font>
      <sz val="13"/>
      <name val="Times New Roman"/>
      <family val="1"/>
    </font>
    <font>
      <vertAlign val="superscript"/>
      <sz val="14"/>
      <name val="Times New Roman"/>
      <family val="1"/>
    </font>
    <font>
      <b/>
      <vertAlign val="superscript"/>
      <sz val="24"/>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2"/>
      <color indexed="10"/>
      <name val="Times New Roman"/>
      <family val="1"/>
    </font>
    <font>
      <b/>
      <sz val="1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2"/>
      <color rgb="FFFF0000"/>
      <name val="Times New Roman"/>
      <family val="1"/>
    </font>
    <font>
      <b/>
      <sz val="16"/>
      <color rgb="FFFF0000"/>
      <name val="Times New Roman"/>
      <family val="1"/>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
      <patternFill patternType="solid">
        <fgColor rgb="FF66FFFF"/>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216">
    <xf numFmtId="0" fontId="0" fillId="0" borderId="0" xfId="0" applyAlignment="1">
      <alignment/>
    </xf>
    <xf numFmtId="0" fontId="1" fillId="0" borderId="0" xfId="0" applyFont="1" applyAlignment="1">
      <alignment/>
    </xf>
    <xf numFmtId="0" fontId="1" fillId="0" borderId="0" xfId="0" applyFont="1" applyFill="1" applyAlignment="1">
      <alignment/>
    </xf>
    <xf numFmtId="0" fontId="5" fillId="0" borderId="0" xfId="0" applyFont="1" applyAlignment="1">
      <alignment/>
    </xf>
    <xf numFmtId="0" fontId="5" fillId="0" borderId="0" xfId="0" applyFont="1" applyBorder="1" applyAlignment="1">
      <alignment/>
    </xf>
    <xf numFmtId="4" fontId="6" fillId="0" borderId="10" xfId="0" applyNumberFormat="1" applyFont="1" applyFill="1" applyBorder="1" applyAlignment="1">
      <alignment horizontal="center" vertical="center" wrapText="1"/>
    </xf>
    <xf numFmtId="0" fontId="1" fillId="0" borderId="0" xfId="0" applyFont="1" applyFill="1" applyBorder="1" applyAlignment="1">
      <alignment/>
    </xf>
    <xf numFmtId="0" fontId="1" fillId="0" borderId="0" xfId="0" applyFont="1" applyAlignment="1">
      <alignment horizontal="right"/>
    </xf>
    <xf numFmtId="0" fontId="1" fillId="0" borderId="0" xfId="0" applyFont="1" applyFill="1" applyAlignment="1">
      <alignment horizontal="right"/>
    </xf>
    <xf numFmtId="0" fontId="5" fillId="0" borderId="0" xfId="0" applyFont="1" applyFill="1" applyAlignment="1">
      <alignment/>
    </xf>
    <xf numFmtId="0" fontId="5" fillId="0" borderId="0" xfId="0" applyFont="1" applyAlignment="1">
      <alignment/>
    </xf>
    <xf numFmtId="0" fontId="9" fillId="0" borderId="0" xfId="0" applyFont="1" applyBorder="1" applyAlignment="1">
      <alignment wrapText="1"/>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1" fillId="0" borderId="0" xfId="0" applyFont="1" applyBorder="1" applyAlignment="1">
      <alignment/>
    </xf>
    <xf numFmtId="0" fontId="7" fillId="0" borderId="11" xfId="0" applyFont="1" applyBorder="1" applyAlignment="1">
      <alignment horizontal="left"/>
    </xf>
    <xf numFmtId="0" fontId="10" fillId="0" borderId="0" xfId="0" applyFont="1" applyBorder="1" applyAlignment="1">
      <alignment horizontal="center"/>
    </xf>
    <xf numFmtId="0" fontId="7" fillId="0" borderId="0" xfId="0" applyFont="1" applyBorder="1" applyAlignment="1">
      <alignment horizontal="center"/>
    </xf>
    <xf numFmtId="0" fontId="5" fillId="0" borderId="0" xfId="0" applyFont="1" applyFill="1" applyAlignment="1">
      <alignment horizontal="right" wrapText="1"/>
    </xf>
    <xf numFmtId="0" fontId="5" fillId="0" borderId="0" xfId="0" applyFont="1" applyAlignment="1">
      <alignment wrapText="1"/>
    </xf>
    <xf numFmtId="0" fontId="5" fillId="0" borderId="0" xfId="0" applyFont="1" applyBorder="1" applyAlignment="1">
      <alignment horizontal="left"/>
    </xf>
    <xf numFmtId="0" fontId="7" fillId="0" borderId="0" xfId="0" applyFont="1" applyAlignment="1">
      <alignment horizontal="left"/>
    </xf>
    <xf numFmtId="0" fontId="11" fillId="0" borderId="0" xfId="0" applyFont="1" applyFill="1" applyAlignment="1">
      <alignment/>
    </xf>
    <xf numFmtId="0" fontId="11" fillId="0" borderId="0" xfId="0" applyFont="1" applyFill="1" applyAlignment="1">
      <alignment horizontal="right" wrapText="1"/>
    </xf>
    <xf numFmtId="0" fontId="11" fillId="0" borderId="0" xfId="0" applyFont="1" applyAlignment="1">
      <alignment wrapText="1"/>
    </xf>
    <xf numFmtId="0" fontId="5" fillId="0" borderId="0" xfId="0" applyFont="1" applyAlignment="1">
      <alignment horizontal="left"/>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9" fillId="0" borderId="10" xfId="0" applyFont="1" applyBorder="1" applyAlignment="1">
      <alignment horizontal="center" wrapText="1"/>
    </xf>
    <xf numFmtId="0" fontId="7" fillId="0" borderId="0" xfId="0" applyFont="1" applyAlignment="1">
      <alignment/>
    </xf>
    <xf numFmtId="0" fontId="13" fillId="0" borderId="0" xfId="0" applyFont="1" applyFill="1" applyAlignment="1">
      <alignment/>
    </xf>
    <xf numFmtId="0" fontId="13" fillId="0" borderId="0" xfId="0" applyFont="1" applyAlignment="1">
      <alignment/>
    </xf>
    <xf numFmtId="0" fontId="5" fillId="0" borderId="0" xfId="0" applyFont="1" applyFill="1" applyBorder="1" applyAlignment="1">
      <alignment horizontal="center" wrapText="1"/>
    </xf>
    <xf numFmtId="0" fontId="5" fillId="0" borderId="0" xfId="0" applyFont="1" applyFill="1" applyAlignment="1">
      <alignment/>
    </xf>
    <xf numFmtId="0" fontId="13" fillId="0" borderId="0" xfId="0" applyFont="1" applyBorder="1" applyAlignment="1">
      <alignment/>
    </xf>
    <xf numFmtId="0" fontId="13" fillId="0" borderId="0" xfId="0" applyFont="1" applyAlignment="1">
      <alignment wrapText="1"/>
    </xf>
    <xf numFmtId="0" fontId="9" fillId="0" borderId="0" xfId="0" applyFont="1" applyBorder="1" applyAlignment="1">
      <alignment horizontal="right" wrapText="1"/>
    </xf>
    <xf numFmtId="14" fontId="13" fillId="0" borderId="10" xfId="0" applyNumberFormat="1" applyFont="1" applyFill="1" applyBorder="1" applyAlignment="1">
      <alignment horizontal="center" wrapText="1"/>
    </xf>
    <xf numFmtId="0" fontId="5" fillId="0" borderId="0" xfId="0" applyFont="1" applyFill="1" applyBorder="1" applyAlignment="1">
      <alignment horizontal="right" wrapText="1"/>
    </xf>
    <xf numFmtId="0" fontId="11" fillId="0" borderId="0" xfId="0" applyFont="1" applyBorder="1" applyAlignment="1">
      <alignment wrapText="1"/>
    </xf>
    <xf numFmtId="0" fontId="1" fillId="0" borderId="0" xfId="0" applyFont="1" applyBorder="1" applyAlignment="1">
      <alignment horizontal="right" wrapText="1"/>
    </xf>
    <xf numFmtId="0" fontId="1" fillId="0" borderId="0" xfId="0" applyFont="1" applyAlignment="1">
      <alignment horizontal="right" wrapText="1"/>
    </xf>
    <xf numFmtId="0" fontId="9" fillId="0" borderId="12" xfId="0" applyFont="1" applyBorder="1" applyAlignment="1">
      <alignment horizontal="right" wrapText="1"/>
    </xf>
    <xf numFmtId="0" fontId="5" fillId="0" borderId="13" xfId="0" applyFont="1" applyBorder="1" applyAlignment="1">
      <alignment horizontal="center" wrapText="1"/>
    </xf>
    <xf numFmtId="0" fontId="9" fillId="0" borderId="0" xfId="0" applyFont="1" applyAlignment="1">
      <alignment/>
    </xf>
    <xf numFmtId="0" fontId="10" fillId="0" borderId="0" xfId="0" applyFont="1" applyFill="1" applyAlignment="1">
      <alignment wrapText="1"/>
    </xf>
    <xf numFmtId="0" fontId="14"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0" fillId="0" borderId="0" xfId="0" applyFont="1" applyFill="1" applyBorder="1" applyAlignment="1">
      <alignment wrapText="1"/>
    </xf>
    <xf numFmtId="0" fontId="14" fillId="0" borderId="0" xfId="0" applyFont="1" applyAlignment="1">
      <alignment horizontal="center" vertical="center" wrapText="1"/>
    </xf>
    <xf numFmtId="0" fontId="10" fillId="0" borderId="0" xfId="0" applyFont="1" applyBorder="1" applyAlignment="1">
      <alignment horizontal="right" wrapText="1"/>
    </xf>
    <xf numFmtId="0" fontId="10" fillId="0" borderId="0" xfId="0" applyFont="1" applyFill="1" applyBorder="1" applyAlignment="1">
      <alignment horizontal="center" wrapText="1"/>
    </xf>
    <xf numFmtId="0" fontId="10" fillId="0" borderId="0" xfId="0" applyFont="1" applyBorder="1" applyAlignment="1">
      <alignment/>
    </xf>
    <xf numFmtId="0" fontId="9" fillId="0" borderId="0" xfId="0" applyFont="1" applyAlignment="1">
      <alignment horizontal="right"/>
    </xf>
    <xf numFmtId="0" fontId="9" fillId="0" borderId="0" xfId="0" applyFont="1" applyBorder="1" applyAlignment="1">
      <alignment horizontal="right"/>
    </xf>
    <xf numFmtId="0" fontId="1" fillId="0" borderId="10" xfId="0" applyFont="1" applyFill="1" applyBorder="1" applyAlignment="1">
      <alignment/>
    </xf>
    <xf numFmtId="4" fontId="8" fillId="0" borderId="10" xfId="0" applyNumberFormat="1" applyFont="1" applyFill="1" applyBorder="1" applyAlignment="1">
      <alignment horizontal="center" vertical="center"/>
    </xf>
    <xf numFmtId="0" fontId="8" fillId="0" borderId="14" xfId="0" applyFont="1" applyBorder="1" applyAlignment="1">
      <alignment vertical="center" wrapText="1"/>
    </xf>
    <xf numFmtId="0" fontId="16"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17" fillId="0" borderId="0" xfId="0" applyFont="1" applyAlignment="1">
      <alignment/>
    </xf>
    <xf numFmtId="0" fontId="1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9" fillId="0" borderId="0" xfId="0" applyFont="1" applyAlignment="1">
      <alignment horizontal="center" vertical="center" wrapText="1"/>
    </xf>
    <xf numFmtId="0" fontId="15" fillId="0"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4" fontId="12" fillId="33" borderId="10" xfId="0" applyNumberFormat="1" applyFont="1" applyFill="1" applyBorder="1" applyAlignment="1">
      <alignment horizontal="center" vertical="center" wrapText="1"/>
    </xf>
    <xf numFmtId="0" fontId="8" fillId="0" borderId="0" xfId="0" applyFont="1" applyAlignment="1">
      <alignment/>
    </xf>
    <xf numFmtId="49"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wrapText="1"/>
    </xf>
    <xf numFmtId="0" fontId="14" fillId="0" borderId="0" xfId="0" applyFont="1" applyAlignment="1">
      <alignment/>
    </xf>
    <xf numFmtId="0" fontId="5" fillId="0" borderId="0" xfId="0" applyFont="1" applyAlignment="1">
      <alignment horizontal="left" indent="1"/>
    </xf>
    <xf numFmtId="49" fontId="14" fillId="34" borderId="10" xfId="0" applyNumberFormat="1" applyFont="1" applyFill="1" applyBorder="1" applyAlignment="1">
      <alignment horizontal="center" vertical="top" wrapText="1"/>
    </xf>
    <xf numFmtId="4" fontId="14" fillId="34"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top" wrapText="1"/>
    </xf>
    <xf numFmtId="49" fontId="5" fillId="34"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top" wrapText="1"/>
    </xf>
    <xf numFmtId="4" fontId="5" fillId="34" borderId="10" xfId="0" applyNumberFormat="1"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justify" vertical="top"/>
    </xf>
    <xf numFmtId="0" fontId="14" fillId="0" borderId="10" xfId="0" applyFont="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vertical="center" wrapText="1"/>
    </xf>
    <xf numFmtId="49" fontId="14" fillId="0" borderId="0" xfId="0" applyNumberFormat="1" applyFont="1" applyFill="1" applyBorder="1" applyAlignment="1">
      <alignment horizontal="center" vertical="center" wrapText="1"/>
    </xf>
    <xf numFmtId="14" fontId="1" fillId="0" borderId="10" xfId="0" applyNumberFormat="1" applyFont="1" applyFill="1" applyBorder="1" applyAlignment="1">
      <alignment horizontal="center" wrapText="1"/>
    </xf>
    <xf numFmtId="0" fontId="14" fillId="0" borderId="0" xfId="0" applyFont="1" applyBorder="1" applyAlignment="1">
      <alignment vertical="center" wrapText="1"/>
    </xf>
    <xf numFmtId="0" fontId="5" fillId="0" borderId="0" xfId="0" applyFont="1" applyFill="1" applyBorder="1" applyAlignment="1">
      <alignment/>
    </xf>
    <xf numFmtId="0" fontId="13" fillId="0" borderId="0" xfId="0" applyFont="1" applyFill="1" applyBorder="1" applyAlignment="1">
      <alignment wrapText="1"/>
    </xf>
    <xf numFmtId="0" fontId="5" fillId="0" borderId="0" xfId="0" applyFont="1" applyFill="1" applyBorder="1" applyAlignment="1">
      <alignment wrapText="1"/>
    </xf>
    <xf numFmtId="0" fontId="13" fillId="0" borderId="11" xfId="0" applyFont="1" applyFill="1" applyBorder="1" applyAlignment="1">
      <alignment wrapText="1"/>
    </xf>
    <xf numFmtId="0" fontId="13" fillId="0" borderId="15" xfId="0" applyFont="1" applyFill="1" applyBorder="1" applyAlignment="1">
      <alignment wrapText="1"/>
    </xf>
    <xf numFmtId="4" fontId="8" fillId="0" borderId="16" xfId="0" applyNumberFormat="1" applyFont="1" applyBorder="1" applyAlignment="1">
      <alignment horizontal="center" vertical="center" wrapText="1"/>
    </xf>
    <xf numFmtId="4" fontId="5" fillId="0" borderId="0" xfId="0" applyNumberFormat="1" applyFont="1" applyAlignment="1">
      <alignment/>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right" vertical="center" wrapText="1"/>
    </xf>
    <xf numFmtId="0" fontId="10"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1" fillId="0" borderId="0" xfId="0" applyFont="1" applyFill="1" applyBorder="1" applyAlignment="1">
      <alignment horizontal="left"/>
    </xf>
    <xf numFmtId="0" fontId="59" fillId="0" borderId="0" xfId="0" applyFont="1" applyFill="1" applyAlignment="1">
      <alignment horizontal="right" wrapText="1"/>
    </xf>
    <xf numFmtId="0" fontId="15" fillId="0" borderId="17" xfId="0" applyFont="1" applyFill="1" applyBorder="1" applyAlignment="1">
      <alignment horizontal="center" vertical="center" wrapText="1"/>
    </xf>
    <xf numFmtId="4" fontId="5" fillId="0" borderId="0" xfId="0" applyNumberFormat="1" applyFont="1" applyBorder="1" applyAlignment="1">
      <alignment wrapText="1"/>
    </xf>
    <xf numFmtId="4" fontId="7" fillId="0" borderId="0" xfId="0" applyNumberFormat="1" applyFont="1" applyBorder="1" applyAlignment="1">
      <alignment wrapText="1"/>
    </xf>
    <xf numFmtId="4" fontId="5" fillId="0" borderId="0" xfId="0" applyNumberFormat="1" applyFont="1" applyBorder="1" applyAlignment="1">
      <alignment/>
    </xf>
    <xf numFmtId="4" fontId="5" fillId="0" borderId="0" xfId="0" applyNumberFormat="1" applyFont="1" applyFill="1" applyBorder="1" applyAlignment="1">
      <alignment/>
    </xf>
    <xf numFmtId="4" fontId="60" fillId="0" borderId="0" xfId="0" applyNumberFormat="1" applyFont="1" applyAlignment="1">
      <alignment/>
    </xf>
    <xf numFmtId="4" fontId="14" fillId="0" borderId="10" xfId="0" applyNumberFormat="1" applyFont="1" applyBorder="1" applyAlignment="1">
      <alignment horizontal="center" vertical="center" wrapText="1"/>
    </xf>
    <xf numFmtId="4" fontId="12" fillId="33" borderId="10" xfId="0" applyNumberFormat="1" applyFont="1" applyFill="1" applyBorder="1" applyAlignment="1">
      <alignment horizontal="center" vertical="center"/>
    </xf>
    <xf numFmtId="0" fontId="61" fillId="0" borderId="0" xfId="0" applyFont="1" applyFill="1" applyAlignment="1">
      <alignment/>
    </xf>
    <xf numFmtId="4" fontId="12" fillId="33"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5" fillId="0" borderId="0" xfId="0" applyFont="1" applyFill="1" applyAlignment="1">
      <alignment horizontal="center"/>
    </xf>
    <xf numFmtId="2" fontId="14" fillId="0" borderId="10" xfId="0" applyNumberFormat="1" applyFont="1" applyFill="1" applyBorder="1" applyAlignment="1">
      <alignment horizontal="center" vertical="center" wrapText="1"/>
    </xf>
    <xf numFmtId="2" fontId="14" fillId="0" borderId="10" xfId="0" applyNumberFormat="1" applyFont="1" applyBorder="1" applyAlignment="1">
      <alignment horizontal="center" vertical="center" wrapText="1"/>
    </xf>
    <xf numFmtId="0" fontId="14" fillId="0" borderId="16" xfId="0" applyFont="1" applyFill="1" applyBorder="1" applyAlignment="1">
      <alignment horizontal="center" vertical="center" wrapText="1"/>
    </xf>
    <xf numFmtId="0" fontId="14" fillId="0" borderId="14" xfId="0" applyFont="1" applyFill="1" applyBorder="1" applyAlignment="1">
      <alignment horizontal="center" vertical="center" wrapText="1"/>
    </xf>
    <xf numFmtId="2" fontId="14" fillId="0" borderId="16"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0" fontId="14" fillId="0" borderId="0" xfId="0" applyFont="1" applyAlignment="1">
      <alignment horizontal="right"/>
    </xf>
    <xf numFmtId="0" fontId="18" fillId="0" borderId="0" xfId="0" applyFont="1" applyBorder="1" applyAlignment="1">
      <alignment horizontal="justify" vertical="center" wrapText="1"/>
    </xf>
    <xf numFmtId="0" fontId="19" fillId="0" borderId="0" xfId="0" applyFont="1" applyBorder="1" applyAlignment="1">
      <alignment horizontal="justify" vertical="top"/>
    </xf>
    <xf numFmtId="2" fontId="20" fillId="0" borderId="0" xfId="0" applyNumberFormat="1" applyFont="1" applyBorder="1" applyAlignment="1">
      <alignment horizontal="left" vertical="center"/>
    </xf>
    <xf numFmtId="0" fontId="20" fillId="0" borderId="0" xfId="0" applyFont="1" applyBorder="1" applyAlignment="1">
      <alignment horizontal="right" vertical="center"/>
    </xf>
    <xf numFmtId="0" fontId="5" fillId="0" borderId="10" xfId="0" applyFont="1" applyFill="1" applyBorder="1" applyAlignment="1">
      <alignment horizontal="center" vertical="center" wrapText="1"/>
    </xf>
    <xf numFmtId="3" fontId="14" fillId="0" borderId="10" xfId="0" applyNumberFormat="1" applyFont="1" applyFill="1" applyBorder="1" applyAlignment="1">
      <alignment horizontal="center" vertical="center"/>
    </xf>
    <xf numFmtId="0" fontId="14" fillId="34" borderId="10" xfId="0" applyFont="1" applyFill="1" applyBorder="1" applyAlignment="1">
      <alignment horizontal="center" vertical="center" wrapText="1"/>
    </xf>
    <xf numFmtId="3" fontId="14"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xf>
    <xf numFmtId="0" fontId="12" fillId="33" borderId="10" xfId="0" applyFont="1" applyFill="1" applyBorder="1" applyAlignment="1">
      <alignment horizontal="center" vertical="center" wrapText="1"/>
    </xf>
    <xf numFmtId="4" fontId="12" fillId="33" borderId="10" xfId="0" applyNumberFormat="1" applyFont="1" applyFill="1" applyBorder="1" applyAlignment="1">
      <alignment horizontal="center" vertical="center"/>
    </xf>
    <xf numFmtId="0" fontId="8" fillId="35" borderId="0" xfId="0" applyFont="1" applyFill="1" applyAlignment="1">
      <alignment horizontal="center" wrapText="1"/>
    </xf>
    <xf numFmtId="0" fontId="1" fillId="0" borderId="11" xfId="0" applyFont="1" applyBorder="1" applyAlignment="1">
      <alignment/>
    </xf>
    <xf numFmtId="0" fontId="14" fillId="0" borderId="10"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0" xfId="0" applyFont="1" applyFill="1" applyAlignment="1">
      <alignment horizontal="right"/>
    </xf>
    <xf numFmtId="0" fontId="14" fillId="0" borderId="0" xfId="0" applyFont="1" applyFill="1" applyAlignment="1">
      <alignment horizontal="center" vertical="center" wrapText="1"/>
    </xf>
    <xf numFmtId="4" fontId="14" fillId="0" borderId="10"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8" fillId="36" borderId="0" xfId="0" applyFont="1" applyFill="1" applyAlignment="1">
      <alignment horizont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Border="1" applyAlignment="1">
      <alignment horizontal="center" vertical="center" wrapText="1"/>
    </xf>
    <xf numFmtId="0" fontId="8" fillId="0" borderId="19" xfId="0" applyFont="1" applyBorder="1" applyAlignment="1">
      <alignment horizontal="left" wrapText="1"/>
    </xf>
    <xf numFmtId="0" fontId="8" fillId="0" borderId="1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0" xfId="0" applyFont="1" applyAlignment="1">
      <alignment horizontal="center" wrapText="1"/>
    </xf>
    <xf numFmtId="0" fontId="7" fillId="0" borderId="15" xfId="0" applyFont="1" applyFill="1" applyBorder="1" applyAlignment="1">
      <alignment horizontal="left" wrapText="1"/>
    </xf>
    <xf numFmtId="4" fontId="7" fillId="0" borderId="15" xfId="0" applyNumberFormat="1" applyFont="1" applyFill="1" applyBorder="1" applyAlignment="1">
      <alignment horizontal="left" wrapText="1"/>
    </xf>
    <xf numFmtId="0" fontId="8" fillId="0" borderId="14" xfId="0" applyFont="1" applyBorder="1" applyAlignment="1">
      <alignment horizontal="center" vertical="center" wrapText="1"/>
    </xf>
    <xf numFmtId="4" fontId="7" fillId="0" borderId="11" xfId="0" applyNumberFormat="1" applyFont="1" applyBorder="1" applyAlignment="1">
      <alignment horizontal="center" wrapText="1"/>
    </xf>
    <xf numFmtId="0" fontId="5" fillId="0" borderId="11" xfId="0" applyFont="1" applyFill="1" applyBorder="1" applyAlignment="1">
      <alignment horizontal="left" wrapText="1"/>
    </xf>
    <xf numFmtId="0" fontId="5" fillId="0" borderId="11" xfId="0" applyFont="1" applyFill="1" applyBorder="1" applyAlignment="1">
      <alignment horizontal="left"/>
    </xf>
    <xf numFmtId="0" fontId="8" fillId="0" borderId="0"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wrapText="1"/>
    </xf>
    <xf numFmtId="0" fontId="5" fillId="0" borderId="10" xfId="0" applyFont="1" applyFill="1" applyBorder="1" applyAlignment="1">
      <alignment horizontal="center" wrapText="1"/>
    </xf>
    <xf numFmtId="0" fontId="9" fillId="0" borderId="0" xfId="0" applyFont="1" applyFill="1" applyAlignment="1">
      <alignment wrapText="1"/>
    </xf>
    <xf numFmtId="0" fontId="14" fillId="0" borderId="11" xfId="0" applyFont="1" applyBorder="1" applyAlignment="1">
      <alignment horizontal="center" vertical="center" wrapText="1"/>
    </xf>
    <xf numFmtId="0" fontId="10" fillId="0" borderId="0" xfId="0" applyFont="1" applyBorder="1" applyAlignment="1">
      <alignment horizontal="center" vertical="top"/>
    </xf>
    <xf numFmtId="0" fontId="1" fillId="0" borderId="10" xfId="0" applyFont="1" applyBorder="1" applyAlignment="1">
      <alignment horizontal="center" wrapText="1"/>
    </xf>
    <xf numFmtId="0" fontId="8" fillId="0" borderId="11" xfId="0" applyFont="1" applyBorder="1" applyAlignment="1">
      <alignment horizontal="center" vertical="center" wrapText="1"/>
    </xf>
    <xf numFmtId="0" fontId="1" fillId="0" borderId="10" xfId="0" applyFont="1" applyFill="1" applyBorder="1" applyAlignment="1">
      <alignment horizontal="center" wrapText="1"/>
    </xf>
    <xf numFmtId="0" fontId="8" fillId="0" borderId="0" xfId="0" applyFont="1" applyBorder="1" applyAlignment="1">
      <alignment horizontal="center" vertical="center" wrapText="1"/>
    </xf>
    <xf numFmtId="0" fontId="9" fillId="0" borderId="12" xfId="0" applyFont="1" applyBorder="1" applyAlignment="1">
      <alignment horizontal="right" wrapText="1"/>
    </xf>
    <xf numFmtId="0" fontId="5" fillId="0" borderId="13" xfId="0" applyFont="1" applyBorder="1" applyAlignment="1">
      <alignment horizontal="center" wrapText="1"/>
    </xf>
    <xf numFmtId="0" fontId="5" fillId="0" borderId="21" xfId="0" applyFont="1" applyBorder="1" applyAlignment="1">
      <alignment horizontal="center" wrapText="1"/>
    </xf>
    <xf numFmtId="0" fontId="12" fillId="0" borderId="11" xfId="0" applyFont="1" applyFill="1" applyBorder="1" applyAlignment="1">
      <alignment horizontal="center" vertical="center" wrapText="1"/>
    </xf>
    <xf numFmtId="0" fontId="10" fillId="0" borderId="10" xfId="0" applyFont="1" applyBorder="1" applyAlignment="1">
      <alignment horizontal="center" wrapText="1"/>
    </xf>
    <xf numFmtId="0" fontId="5" fillId="0" borderId="0" xfId="0" applyFont="1" applyFill="1" applyAlignment="1">
      <alignment wrapText="1"/>
    </xf>
    <xf numFmtId="0" fontId="12" fillId="0" borderId="11" xfId="0" applyFont="1" applyBorder="1" applyAlignment="1">
      <alignment horizontal="center" vertical="center" wrapText="1"/>
    </xf>
    <xf numFmtId="0" fontId="5" fillId="0" borderId="0" xfId="0" applyFont="1" applyFill="1" applyBorder="1" applyAlignment="1">
      <alignment horizontal="center"/>
    </xf>
    <xf numFmtId="0" fontId="7" fillId="0" borderId="11" xfId="0" applyFont="1" applyBorder="1" applyAlignment="1">
      <alignment horizontal="center"/>
    </xf>
    <xf numFmtId="0" fontId="5" fillId="0" borderId="0" xfId="0" applyFont="1" applyFill="1" applyBorder="1" applyAlignment="1">
      <alignment horizontal="center" wrapText="1"/>
    </xf>
    <xf numFmtId="0" fontId="5" fillId="0" borderId="11" xfId="0" applyFont="1" applyFill="1" applyBorder="1" applyAlignment="1">
      <alignment horizontal="center"/>
    </xf>
    <xf numFmtId="0" fontId="12" fillId="0" borderId="11" xfId="0" applyFont="1" applyFill="1" applyBorder="1" applyAlignment="1">
      <alignment horizontal="center" wrapText="1"/>
    </xf>
    <xf numFmtId="0" fontId="12" fillId="0" borderId="0"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0" xfId="0" applyFont="1" applyFill="1" applyBorder="1" applyAlignment="1">
      <alignment horizontal="left"/>
    </xf>
    <xf numFmtId="0" fontId="1" fillId="0" borderId="0" xfId="0" applyFont="1" applyBorder="1" applyAlignment="1">
      <alignment/>
    </xf>
    <xf numFmtId="0" fontId="21" fillId="0" borderId="11" xfId="0" applyFont="1" applyBorder="1" applyAlignment="1">
      <alignment horizontal="right"/>
    </xf>
    <xf numFmtId="0" fontId="10" fillId="0" borderId="0" xfId="0" applyFont="1" applyBorder="1" applyAlignment="1">
      <alignment horizontal="center"/>
    </xf>
    <xf numFmtId="0" fontId="7" fillId="0" borderId="19" xfId="0" applyFont="1" applyBorder="1" applyAlignment="1">
      <alignment horizontal="right"/>
    </xf>
    <xf numFmtId="0" fontId="1" fillId="0" borderId="0" xfId="0" applyFont="1" applyAlignment="1">
      <alignment horizontal="right"/>
    </xf>
    <xf numFmtId="0" fontId="7" fillId="0" borderId="0" xfId="0" applyFont="1" applyAlignment="1">
      <alignment horizontal="center"/>
    </xf>
    <xf numFmtId="0" fontId="5" fillId="0" borderId="0" xfId="0" applyFont="1" applyFill="1" applyBorder="1" applyAlignment="1">
      <alignment horizontal="left" vertical="center" wrapText="1"/>
    </xf>
    <xf numFmtId="0" fontId="7" fillId="0" borderId="0" xfId="0" applyFont="1" applyBorder="1" applyAlignment="1">
      <alignment horizontal="center" wrapText="1"/>
    </xf>
    <xf numFmtId="0" fontId="21" fillId="0" borderId="15" xfId="0" applyFont="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IV290"/>
  <sheetViews>
    <sheetView tabSelected="1" zoomScale="70" zoomScaleNormal="70" zoomScalePageLayoutView="0" workbookViewId="0" topLeftCell="A210">
      <selection activeCell="U290" sqref="U290"/>
    </sheetView>
  </sheetViews>
  <sheetFormatPr defaultColWidth="9.00390625" defaultRowHeight="12.75"/>
  <cols>
    <col min="1" max="1" width="18.00390625" style="2" customWidth="1"/>
    <col min="2" max="2" width="10.375" style="2" customWidth="1"/>
    <col min="3" max="3" width="9.25390625" style="2" customWidth="1"/>
    <col min="4" max="4" width="7.625" style="2" customWidth="1"/>
    <col min="5" max="5" width="3.75390625" style="2" customWidth="1"/>
    <col min="6" max="6" width="6.75390625" style="2" customWidth="1"/>
    <col min="7" max="7" width="2.625" style="2" customWidth="1"/>
    <col min="8" max="8" width="23.75390625" style="2" customWidth="1"/>
    <col min="9" max="9" width="10.875" style="2" customWidth="1"/>
    <col min="10" max="10" width="5.875" style="2" customWidth="1"/>
    <col min="11" max="11" width="4.125" style="2" customWidth="1"/>
    <col min="12" max="12" width="6.375" style="2" customWidth="1"/>
    <col min="13" max="13" width="23.125" style="2" customWidth="1"/>
    <col min="14" max="15" width="22.25390625" style="1" customWidth="1"/>
    <col min="16" max="16" width="24.375" style="1" customWidth="1"/>
    <col min="17" max="17" width="24.875" style="1" customWidth="1"/>
    <col min="18" max="18" width="24.875" style="1" hidden="1" customWidth="1"/>
    <col min="19" max="19" width="18.75390625" style="1" customWidth="1"/>
    <col min="20" max="20" width="17.75390625" style="1" customWidth="1"/>
    <col min="21" max="21" width="21.375" style="1" customWidth="1"/>
    <col min="22" max="22" width="19.125" style="1" customWidth="1"/>
    <col min="23" max="23" width="19.00390625" style="1" hidden="1" customWidth="1"/>
    <col min="24" max="24" width="24.75390625" style="1" hidden="1" customWidth="1"/>
    <col min="25" max="25" width="19.00390625" style="1" customWidth="1"/>
    <col min="26" max="26" width="21.75390625" style="1" customWidth="1"/>
    <col min="27" max="27" width="9.125" style="1" customWidth="1"/>
    <col min="28" max="28" width="15.625" style="1" bestFit="1" customWidth="1"/>
    <col min="29" max="16384" width="9.125" style="1" customWidth="1"/>
  </cols>
  <sheetData>
    <row r="1" ht="12.75"/>
    <row r="2" spans="13:26" ht="12.75">
      <c r="M2" s="211"/>
      <c r="N2" s="211"/>
      <c r="O2" s="211"/>
      <c r="P2" s="211"/>
      <c r="Q2" s="211"/>
      <c r="R2" s="211"/>
      <c r="S2" s="211"/>
      <c r="T2" s="211"/>
      <c r="U2" s="211"/>
      <c r="V2" s="211"/>
      <c r="W2" s="211"/>
      <c r="X2" s="211"/>
      <c r="Y2" s="211"/>
      <c r="Z2" s="211"/>
    </row>
    <row r="3" spans="1:26" ht="20.25">
      <c r="A3" s="119"/>
      <c r="M3" s="8"/>
      <c r="N3" s="7"/>
      <c r="O3" s="7"/>
      <c r="P3" s="7"/>
      <c r="Q3" s="7"/>
      <c r="R3" s="7"/>
      <c r="S3" s="7"/>
      <c r="T3" s="7"/>
      <c r="U3" s="7"/>
      <c r="V3" s="7"/>
      <c r="W3" s="7"/>
      <c r="X3" s="7"/>
      <c r="Y3" s="7"/>
      <c r="Z3" s="7"/>
    </row>
    <row r="4" spans="1:26" s="3" customFormat="1" ht="20.25">
      <c r="A4" s="199"/>
      <c r="B4" s="199"/>
      <c r="C4" s="199"/>
      <c r="D4" s="199"/>
      <c r="E4" s="199"/>
      <c r="F4" s="199"/>
      <c r="G4" s="199"/>
      <c r="H4" s="199"/>
      <c r="I4" s="94"/>
      <c r="J4" s="9"/>
      <c r="K4" s="9"/>
      <c r="L4" s="9"/>
      <c r="M4" s="10"/>
      <c r="N4" s="10"/>
      <c r="O4" s="10"/>
      <c r="P4" s="10"/>
      <c r="Q4" s="10"/>
      <c r="R4" s="10"/>
      <c r="S4" s="10"/>
      <c r="T4" s="212" t="s">
        <v>4</v>
      </c>
      <c r="U4" s="212"/>
      <c r="V4" s="212"/>
      <c r="W4" s="212"/>
      <c r="X4" s="212"/>
      <c r="Y4" s="212"/>
      <c r="Z4" s="212"/>
    </row>
    <row r="5" spans="1:26" s="3" customFormat="1" ht="18.75" customHeight="1">
      <c r="A5" s="213"/>
      <c r="B5" s="213"/>
      <c r="C5" s="213"/>
      <c r="D5" s="213"/>
      <c r="E5" s="213"/>
      <c r="F5" s="213"/>
      <c r="G5" s="213"/>
      <c r="H5" s="213"/>
      <c r="I5" s="213"/>
      <c r="J5" s="9"/>
      <c r="K5" s="9"/>
      <c r="L5" s="9"/>
      <c r="M5" s="11"/>
      <c r="N5" s="11"/>
      <c r="O5" s="11"/>
      <c r="P5" s="11"/>
      <c r="Q5" s="11"/>
      <c r="R5" s="11"/>
      <c r="S5" s="11"/>
      <c r="T5" s="214"/>
      <c r="U5" s="214"/>
      <c r="V5" s="214"/>
      <c r="W5" s="214"/>
      <c r="X5" s="214"/>
      <c r="Y5" s="214"/>
      <c r="Z5" s="214"/>
    </row>
    <row r="6" spans="1:26" ht="6.75" customHeight="1">
      <c r="A6" s="213"/>
      <c r="B6" s="213"/>
      <c r="C6" s="213"/>
      <c r="D6" s="213"/>
      <c r="E6" s="213"/>
      <c r="F6" s="213"/>
      <c r="G6" s="213"/>
      <c r="H6" s="213"/>
      <c r="I6" s="213"/>
      <c r="M6" s="11"/>
      <c r="N6" s="11"/>
      <c r="O6" s="11"/>
      <c r="P6" s="11"/>
      <c r="Q6" s="11"/>
      <c r="R6" s="11"/>
      <c r="S6" s="11"/>
      <c r="T6" s="214"/>
      <c r="U6" s="214"/>
      <c r="V6" s="214"/>
      <c r="W6" s="214"/>
      <c r="X6" s="214"/>
      <c r="Y6" s="214"/>
      <c r="Z6" s="214"/>
    </row>
    <row r="7" spans="1:26" s="13" customFormat="1" ht="24" customHeight="1">
      <c r="A7" s="213"/>
      <c r="B7" s="213"/>
      <c r="C7" s="213"/>
      <c r="D7" s="213"/>
      <c r="E7" s="213"/>
      <c r="F7" s="213"/>
      <c r="G7" s="213"/>
      <c r="H7" s="213"/>
      <c r="I7" s="213"/>
      <c r="J7" s="12"/>
      <c r="K7" s="12"/>
      <c r="L7" s="12"/>
      <c r="M7" s="11"/>
      <c r="N7" s="11"/>
      <c r="O7" s="11"/>
      <c r="P7" s="11"/>
      <c r="Q7" s="11"/>
      <c r="R7" s="11"/>
      <c r="S7" s="11"/>
      <c r="T7" s="215" t="s">
        <v>176</v>
      </c>
      <c r="U7" s="215"/>
      <c r="V7" s="215"/>
      <c r="W7" s="215"/>
      <c r="X7" s="215"/>
      <c r="Y7" s="215"/>
      <c r="Z7" s="215"/>
    </row>
    <row r="8" spans="1:26" s="13" customFormat="1" ht="40.5" customHeight="1">
      <c r="A8" s="94"/>
      <c r="B8" s="94"/>
      <c r="C8" s="94"/>
      <c r="D8" s="94"/>
      <c r="E8" s="94"/>
      <c r="F8" s="94"/>
      <c r="G8" s="94"/>
      <c r="H8" s="94"/>
      <c r="I8" s="106"/>
      <c r="J8" s="12"/>
      <c r="K8" s="12"/>
      <c r="L8" s="12"/>
      <c r="M8" s="14"/>
      <c r="N8" s="14"/>
      <c r="O8" s="14"/>
      <c r="P8" s="14"/>
      <c r="Q8" s="14"/>
      <c r="R8" s="14"/>
      <c r="S8" s="14"/>
      <c r="T8" s="205" t="s">
        <v>5</v>
      </c>
      <c r="U8" s="205"/>
      <c r="V8" s="205"/>
      <c r="W8" s="205"/>
      <c r="X8" s="205"/>
      <c r="Y8" s="205"/>
      <c r="Z8" s="205"/>
    </row>
    <row r="9" spans="1:26" ht="23.25">
      <c r="A9" s="199"/>
      <c r="B9" s="199"/>
      <c r="C9" s="199"/>
      <c r="D9" s="94"/>
      <c r="E9" s="206"/>
      <c r="F9" s="206"/>
      <c r="G9" s="206"/>
      <c r="H9" s="206"/>
      <c r="I9" s="6"/>
      <c r="M9" s="207"/>
      <c r="N9" s="207"/>
      <c r="O9" s="207"/>
      <c r="P9" s="207"/>
      <c r="Q9" s="15"/>
      <c r="R9" s="15"/>
      <c r="S9" s="15"/>
      <c r="T9" s="16"/>
      <c r="U9" s="208" t="s">
        <v>177</v>
      </c>
      <c r="V9" s="208"/>
      <c r="W9" s="208"/>
      <c r="X9" s="208"/>
      <c r="Y9" s="208"/>
      <c r="Z9" s="208"/>
    </row>
    <row r="10" spans="1:26" ht="20.25">
      <c r="A10" s="108"/>
      <c r="B10" s="108"/>
      <c r="C10" s="108"/>
      <c r="D10" s="94"/>
      <c r="E10" s="94"/>
      <c r="F10" s="94"/>
      <c r="G10" s="94"/>
      <c r="H10" s="94"/>
      <c r="I10" s="6"/>
      <c r="M10" s="209"/>
      <c r="N10" s="209"/>
      <c r="O10" s="209"/>
      <c r="P10" s="209"/>
      <c r="Q10" s="17"/>
      <c r="R10" s="17"/>
      <c r="S10" s="17"/>
      <c r="T10" s="18" t="s">
        <v>34</v>
      </c>
      <c r="U10" s="210" t="s">
        <v>6</v>
      </c>
      <c r="V10" s="210"/>
      <c r="W10" s="210"/>
      <c r="X10" s="210"/>
      <c r="Y10" s="210"/>
      <c r="Z10" s="210"/>
    </row>
    <row r="11" spans="1:26" ht="20.25">
      <c r="A11" s="199"/>
      <c r="B11" s="199"/>
      <c r="C11" s="94"/>
      <c r="D11" s="107"/>
      <c r="E11" s="94"/>
      <c r="F11" s="94"/>
      <c r="G11" s="94"/>
      <c r="H11" s="94"/>
      <c r="I11" s="109"/>
      <c r="M11" s="110"/>
      <c r="N11" s="20"/>
      <c r="O11" s="20"/>
      <c r="P11" s="21"/>
      <c r="Q11" s="21"/>
      <c r="R11" s="21"/>
      <c r="S11" s="21"/>
      <c r="T11" s="200" t="s">
        <v>216</v>
      </c>
      <c r="U11" s="200"/>
      <c r="V11" s="18"/>
      <c r="W11" s="18"/>
      <c r="X11" s="18"/>
      <c r="Y11" s="18"/>
      <c r="Z11" s="22" t="s">
        <v>217</v>
      </c>
    </row>
    <row r="12" spans="1:26" ht="18.75">
      <c r="A12" s="23"/>
      <c r="B12" s="23"/>
      <c r="C12" s="23"/>
      <c r="M12" s="24"/>
      <c r="N12" s="25"/>
      <c r="O12" s="25"/>
      <c r="P12" s="21"/>
      <c r="Q12" s="21"/>
      <c r="R12" s="21"/>
      <c r="S12" s="21"/>
      <c r="T12" s="21"/>
      <c r="U12" s="21"/>
      <c r="V12" s="21"/>
      <c r="W12" s="21"/>
      <c r="X12" s="21"/>
      <c r="Y12" s="21"/>
      <c r="Z12" s="26"/>
    </row>
    <row r="13" spans="1:28" s="30" customFormat="1" ht="36.75" customHeight="1">
      <c r="A13" s="204" t="s">
        <v>212</v>
      </c>
      <c r="B13" s="204"/>
      <c r="C13" s="204"/>
      <c r="D13" s="204"/>
      <c r="E13" s="204"/>
      <c r="F13" s="204"/>
      <c r="G13" s="204"/>
      <c r="H13" s="204"/>
      <c r="I13" s="204"/>
      <c r="J13" s="204"/>
      <c r="K13" s="204"/>
      <c r="L13" s="204"/>
      <c r="M13" s="204"/>
      <c r="N13" s="204"/>
      <c r="O13" s="204"/>
      <c r="P13" s="204"/>
      <c r="Q13" s="204"/>
      <c r="R13" s="204"/>
      <c r="S13" s="204"/>
      <c r="T13" s="204"/>
      <c r="U13" s="204"/>
      <c r="V13" s="204"/>
      <c r="W13" s="204"/>
      <c r="X13" s="27"/>
      <c r="Y13" s="27"/>
      <c r="Z13" s="27"/>
      <c r="AA13" s="28"/>
      <c r="AB13" s="29"/>
    </row>
    <row r="14" spans="1:26" s="32" customFormat="1" ht="26.25" customHeight="1">
      <c r="A14" s="31"/>
      <c r="B14" s="31"/>
      <c r="C14" s="31"/>
      <c r="D14" s="31"/>
      <c r="K14" s="201" t="s">
        <v>213</v>
      </c>
      <c r="L14" s="201"/>
      <c r="M14" s="202" t="s">
        <v>214</v>
      </c>
      <c r="N14" s="202"/>
      <c r="O14" s="122" t="s">
        <v>215</v>
      </c>
      <c r="P14" s="34"/>
      <c r="S14" s="35"/>
      <c r="T14" s="36"/>
      <c r="V14" s="37"/>
      <c r="W14" s="37"/>
      <c r="X14" s="37"/>
      <c r="Y14" s="37" t="s">
        <v>0</v>
      </c>
      <c r="Z14" s="38"/>
    </row>
    <row r="15" spans="3:26" ht="15" customHeight="1">
      <c r="C15" s="19"/>
      <c r="D15" s="33"/>
      <c r="E15" s="33"/>
      <c r="F15" s="19"/>
      <c r="G15" s="39"/>
      <c r="H15" s="9"/>
      <c r="I15" s="9"/>
      <c r="J15" s="9"/>
      <c r="K15" s="9"/>
      <c r="L15" s="9"/>
      <c r="N15" s="40"/>
      <c r="O15" s="40"/>
      <c r="P15" s="15"/>
      <c r="Q15" s="15"/>
      <c r="R15" s="15"/>
      <c r="S15" s="15"/>
      <c r="T15" s="25"/>
      <c r="U15" s="41"/>
      <c r="V15" s="41"/>
      <c r="W15" s="41"/>
      <c r="X15" s="41"/>
      <c r="Y15" s="42"/>
      <c r="Z15" s="92"/>
    </row>
    <row r="16" spans="1:26" s="45" customFormat="1" ht="20.25" customHeight="1">
      <c r="A16" s="185" t="s">
        <v>7</v>
      </c>
      <c r="B16" s="185"/>
      <c r="C16" s="185"/>
      <c r="D16" s="203" t="s">
        <v>178</v>
      </c>
      <c r="E16" s="203"/>
      <c r="F16" s="203"/>
      <c r="G16" s="203"/>
      <c r="H16" s="203"/>
      <c r="I16" s="203"/>
      <c r="J16" s="203"/>
      <c r="K16" s="203"/>
      <c r="L16" s="203"/>
      <c r="M16" s="203"/>
      <c r="N16" s="203"/>
      <c r="O16" s="203"/>
      <c r="P16" s="203"/>
      <c r="Q16" s="203"/>
      <c r="R16" s="203"/>
      <c r="S16" s="203"/>
      <c r="T16" s="203"/>
      <c r="U16" s="203"/>
      <c r="V16" s="203"/>
      <c r="W16" s="203"/>
      <c r="X16" s="203"/>
      <c r="Y16" s="43" t="s">
        <v>1</v>
      </c>
      <c r="Z16" s="44">
        <v>6453043250</v>
      </c>
    </row>
    <row r="17" spans="1:26" s="13" customFormat="1" ht="16.5" customHeight="1">
      <c r="A17" s="46"/>
      <c r="B17" s="46"/>
      <c r="C17" s="46"/>
      <c r="D17" s="101"/>
      <c r="E17" s="101"/>
      <c r="F17" s="101"/>
      <c r="G17" s="101"/>
      <c r="H17" s="101"/>
      <c r="I17" s="101"/>
      <c r="J17" s="101"/>
      <c r="K17" s="101"/>
      <c r="L17" s="101"/>
      <c r="M17" s="101"/>
      <c r="N17" s="102"/>
      <c r="O17" s="102"/>
      <c r="P17" s="102"/>
      <c r="Q17" s="102"/>
      <c r="R17" s="102"/>
      <c r="S17" s="102"/>
      <c r="T17" s="102"/>
      <c r="U17" s="104"/>
      <c r="V17" s="105"/>
      <c r="W17" s="105"/>
      <c r="X17" s="105"/>
      <c r="Y17" s="192" t="s">
        <v>3</v>
      </c>
      <c r="Z17" s="193">
        <v>645301001</v>
      </c>
    </row>
    <row r="18" spans="1:26" s="45" customFormat="1" ht="22.5">
      <c r="A18" s="185" t="s">
        <v>8</v>
      </c>
      <c r="B18" s="185"/>
      <c r="C18" s="185"/>
      <c r="D18" s="195" t="s">
        <v>179</v>
      </c>
      <c r="E18" s="195"/>
      <c r="F18" s="195"/>
      <c r="G18" s="195"/>
      <c r="H18" s="195"/>
      <c r="I18" s="195"/>
      <c r="J18" s="195"/>
      <c r="K18" s="195"/>
      <c r="L18" s="195"/>
      <c r="M18" s="195"/>
      <c r="N18" s="195"/>
      <c r="O18" s="195"/>
      <c r="P18" s="195"/>
      <c r="Q18" s="195"/>
      <c r="R18" s="195"/>
      <c r="S18" s="195"/>
      <c r="T18" s="195"/>
      <c r="U18" s="195"/>
      <c r="V18" s="195"/>
      <c r="W18" s="195"/>
      <c r="X18" s="195"/>
      <c r="Y18" s="192"/>
      <c r="Z18" s="194"/>
    </row>
    <row r="19" spans="1:26" s="13" customFormat="1" ht="23.25">
      <c r="A19" s="49"/>
      <c r="B19" s="49"/>
      <c r="C19" s="49"/>
      <c r="D19" s="101"/>
      <c r="E19" s="101"/>
      <c r="F19" s="101"/>
      <c r="G19" s="101"/>
      <c r="H19" s="101"/>
      <c r="I19" s="101"/>
      <c r="J19" s="101"/>
      <c r="K19" s="101"/>
      <c r="L19" s="101"/>
      <c r="M19" s="101"/>
      <c r="N19" s="102"/>
      <c r="O19" s="102"/>
      <c r="P19" s="102"/>
      <c r="Q19" s="102"/>
      <c r="R19" s="102"/>
      <c r="S19" s="102"/>
      <c r="T19" s="103"/>
      <c r="U19" s="105"/>
      <c r="V19" s="105"/>
      <c r="W19" s="105"/>
      <c r="X19" s="105"/>
      <c r="Y19" s="51"/>
      <c r="Z19" s="196"/>
    </row>
    <row r="20" spans="1:27" ht="22.5">
      <c r="A20" s="197" t="s">
        <v>2</v>
      </c>
      <c r="B20" s="197"/>
      <c r="C20" s="197"/>
      <c r="D20" s="198" t="s">
        <v>180</v>
      </c>
      <c r="E20" s="198"/>
      <c r="F20" s="198"/>
      <c r="G20" s="198"/>
      <c r="H20" s="198"/>
      <c r="I20" s="198"/>
      <c r="J20" s="198"/>
      <c r="K20" s="198"/>
      <c r="L20" s="198"/>
      <c r="M20" s="198"/>
      <c r="N20" s="198"/>
      <c r="O20" s="198"/>
      <c r="P20" s="198"/>
      <c r="Q20" s="198"/>
      <c r="R20" s="198"/>
      <c r="S20" s="198"/>
      <c r="T20" s="198"/>
      <c r="U20" s="198"/>
      <c r="V20" s="198"/>
      <c r="W20" s="198"/>
      <c r="X20" s="198"/>
      <c r="Y20" s="41"/>
      <c r="Z20" s="196"/>
      <c r="AA20" s="41"/>
    </row>
    <row r="21" spans="1:26" s="13" customFormat="1" ht="18.75">
      <c r="A21" s="52"/>
      <c r="B21" s="52"/>
      <c r="C21" s="52"/>
      <c r="D21" s="47"/>
      <c r="E21" s="47"/>
      <c r="F21" s="47"/>
      <c r="G21" s="47"/>
      <c r="H21" s="47"/>
      <c r="I21" s="47"/>
      <c r="J21" s="47"/>
      <c r="K21" s="47"/>
      <c r="L21" s="47"/>
      <c r="M21" s="47"/>
      <c r="N21" s="48"/>
      <c r="O21" s="48"/>
      <c r="P21" s="48"/>
      <c r="Q21" s="48"/>
      <c r="R21" s="48"/>
      <c r="S21" s="48"/>
      <c r="T21" s="50"/>
      <c r="U21" s="53"/>
      <c r="V21" s="53"/>
      <c r="W21" s="53"/>
      <c r="X21" s="53"/>
      <c r="Z21" s="188"/>
    </row>
    <row r="22" spans="1:26" s="45" customFormat="1" ht="15.75" customHeight="1">
      <c r="A22" s="185" t="s">
        <v>9</v>
      </c>
      <c r="B22" s="185"/>
      <c r="C22" s="185"/>
      <c r="D22" s="93"/>
      <c r="E22" s="93"/>
      <c r="F22" s="93"/>
      <c r="G22" s="93"/>
      <c r="H22" s="93"/>
      <c r="I22" s="93"/>
      <c r="J22" s="93"/>
      <c r="K22" s="93"/>
      <c r="L22" s="93"/>
      <c r="M22" s="93"/>
      <c r="N22" s="93"/>
      <c r="O22" s="93"/>
      <c r="P22" s="93"/>
      <c r="Q22" s="93"/>
      <c r="R22" s="93"/>
      <c r="S22" s="93"/>
      <c r="T22" s="93"/>
      <c r="U22" s="93"/>
      <c r="V22" s="93"/>
      <c r="W22" s="93"/>
      <c r="X22" s="93"/>
      <c r="Z22" s="188"/>
    </row>
    <row r="23" spans="1:26" s="45" customFormat="1" ht="36.75" customHeight="1">
      <c r="A23" s="185"/>
      <c r="B23" s="185"/>
      <c r="C23" s="185"/>
      <c r="D23" s="189" t="s">
        <v>171</v>
      </c>
      <c r="E23" s="189"/>
      <c r="F23" s="189"/>
      <c r="G23" s="189"/>
      <c r="H23" s="189"/>
      <c r="I23" s="189"/>
      <c r="J23" s="189"/>
      <c r="K23" s="189"/>
      <c r="L23" s="189"/>
      <c r="M23" s="189"/>
      <c r="N23" s="189"/>
      <c r="O23" s="189"/>
      <c r="P23" s="189"/>
      <c r="Q23" s="189"/>
      <c r="R23" s="189"/>
      <c r="S23" s="189"/>
      <c r="T23" s="189"/>
      <c r="U23" s="189"/>
      <c r="V23" s="189"/>
      <c r="W23" s="189"/>
      <c r="X23" s="189"/>
      <c r="Z23" s="188"/>
    </row>
    <row r="24" spans="1:26" s="13" customFormat="1" ht="18.75">
      <c r="A24" s="52"/>
      <c r="B24" s="52"/>
      <c r="C24" s="52"/>
      <c r="D24" s="47"/>
      <c r="E24" s="47"/>
      <c r="F24" s="47"/>
      <c r="G24" s="47"/>
      <c r="H24" s="47"/>
      <c r="I24" s="47"/>
      <c r="J24" s="47"/>
      <c r="K24" s="47"/>
      <c r="L24" s="47"/>
      <c r="M24" s="47"/>
      <c r="N24" s="48"/>
      <c r="O24" s="48"/>
      <c r="P24" s="48"/>
      <c r="Q24" s="48"/>
      <c r="R24" s="48"/>
      <c r="S24" s="48"/>
      <c r="T24" s="50"/>
      <c r="U24" s="53"/>
      <c r="V24" s="53"/>
      <c r="W24" s="53"/>
      <c r="X24" s="53"/>
      <c r="Z24" s="190"/>
    </row>
    <row r="25" spans="1:26" s="45" customFormat="1" ht="15.75" customHeight="1">
      <c r="A25" s="185" t="s">
        <v>10</v>
      </c>
      <c r="B25" s="185"/>
      <c r="C25" s="185"/>
      <c r="D25" s="191" t="s">
        <v>172</v>
      </c>
      <c r="E25" s="191"/>
      <c r="F25" s="191"/>
      <c r="G25" s="191"/>
      <c r="H25" s="191"/>
      <c r="I25" s="191"/>
      <c r="J25" s="191"/>
      <c r="K25" s="191"/>
      <c r="L25" s="191"/>
      <c r="M25" s="191"/>
      <c r="N25" s="191"/>
      <c r="O25" s="191"/>
      <c r="P25" s="191"/>
      <c r="Q25" s="191"/>
      <c r="R25" s="191"/>
      <c r="S25" s="191"/>
      <c r="T25" s="191"/>
      <c r="U25" s="191"/>
      <c r="V25" s="191"/>
      <c r="W25" s="191"/>
      <c r="X25" s="191"/>
      <c r="Z25" s="190"/>
    </row>
    <row r="26" spans="1:26" s="45" customFormat="1" ht="30" customHeight="1">
      <c r="A26" s="185"/>
      <c r="B26" s="185"/>
      <c r="C26" s="185"/>
      <c r="D26" s="189"/>
      <c r="E26" s="189"/>
      <c r="F26" s="189"/>
      <c r="G26" s="189"/>
      <c r="H26" s="189"/>
      <c r="I26" s="189"/>
      <c r="J26" s="189"/>
      <c r="K26" s="189"/>
      <c r="L26" s="189"/>
      <c r="M26" s="189"/>
      <c r="N26" s="189"/>
      <c r="O26" s="189"/>
      <c r="P26" s="189"/>
      <c r="Q26" s="189"/>
      <c r="R26" s="189"/>
      <c r="S26" s="189"/>
      <c r="T26" s="189"/>
      <c r="U26" s="189"/>
      <c r="V26" s="189"/>
      <c r="W26" s="189"/>
      <c r="X26" s="189"/>
      <c r="Z26" s="190"/>
    </row>
    <row r="27" spans="1:26" s="13" customFormat="1" ht="18.75">
      <c r="A27" s="52"/>
      <c r="B27" s="52"/>
      <c r="C27" s="52"/>
      <c r="D27" s="47"/>
      <c r="E27" s="47"/>
      <c r="F27" s="47"/>
      <c r="G27" s="47"/>
      <c r="H27" s="47"/>
      <c r="I27" s="47"/>
      <c r="J27" s="47"/>
      <c r="K27" s="47"/>
      <c r="L27" s="47"/>
      <c r="M27" s="47"/>
      <c r="N27" s="48"/>
      <c r="O27" s="48"/>
      <c r="P27" s="48"/>
      <c r="Q27" s="48"/>
      <c r="R27" s="48"/>
      <c r="S27" s="48"/>
      <c r="T27" s="50"/>
      <c r="U27" s="53"/>
      <c r="V27" s="53"/>
      <c r="W27" s="53"/>
      <c r="X27" s="53"/>
      <c r="Z27" s="184"/>
    </row>
    <row r="28" spans="1:26" ht="18.75">
      <c r="A28" s="185" t="s">
        <v>11</v>
      </c>
      <c r="B28" s="185"/>
      <c r="C28" s="185"/>
      <c r="D28" s="186" t="s">
        <v>35</v>
      </c>
      <c r="E28" s="186"/>
      <c r="F28" s="186"/>
      <c r="G28" s="186"/>
      <c r="H28" s="186"/>
      <c r="I28" s="186"/>
      <c r="J28" s="186"/>
      <c r="K28" s="186"/>
      <c r="L28" s="186"/>
      <c r="M28" s="186"/>
      <c r="N28" s="186"/>
      <c r="O28" s="186"/>
      <c r="P28" s="186"/>
      <c r="Q28" s="186"/>
      <c r="R28" s="186"/>
      <c r="S28" s="186"/>
      <c r="T28" s="186"/>
      <c r="U28" s="186"/>
      <c r="V28" s="186"/>
      <c r="W28" s="186"/>
      <c r="X28" s="186"/>
      <c r="Y28" s="54" t="s">
        <v>12</v>
      </c>
      <c r="Z28" s="184"/>
    </row>
    <row r="29" spans="4:26" ht="15.75">
      <c r="D29" s="187"/>
      <c r="E29" s="187"/>
      <c r="F29" s="187"/>
      <c r="G29" s="187"/>
      <c r="H29" s="187"/>
      <c r="I29" s="187"/>
      <c r="J29" s="187"/>
      <c r="K29" s="187"/>
      <c r="L29" s="187"/>
      <c r="M29" s="187"/>
      <c r="N29" s="187"/>
      <c r="O29" s="187"/>
      <c r="P29" s="187"/>
      <c r="Q29" s="187"/>
      <c r="R29" s="187"/>
      <c r="S29" s="187"/>
      <c r="T29" s="187"/>
      <c r="U29" s="55"/>
      <c r="V29" s="55"/>
      <c r="W29" s="55"/>
      <c r="X29" s="55"/>
      <c r="Y29" s="54" t="s">
        <v>13</v>
      </c>
      <c r="Z29" s="56"/>
    </row>
    <row r="30" ht="12.75"/>
    <row r="31" spans="1:26" s="3" customFormat="1" ht="20.25">
      <c r="A31" s="182" t="s">
        <v>32</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ht="12.75"/>
    <row r="33" spans="1:26" s="3" customFormat="1" ht="18.75">
      <c r="A33" s="182" t="s">
        <v>29</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row>
    <row r="34" spans="1:26" s="3" customFormat="1" ht="18.7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row>
    <row r="35" spans="1:38" s="100" customFormat="1" ht="49.5" customHeight="1">
      <c r="A35" s="178" t="s">
        <v>181</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12"/>
      <c r="AB35" s="112"/>
      <c r="AC35" s="112"/>
      <c r="AD35" s="112"/>
      <c r="AE35" s="112"/>
      <c r="AF35" s="112"/>
      <c r="AG35" s="112"/>
      <c r="AH35" s="113"/>
      <c r="AI35" s="113"/>
      <c r="AJ35" s="114"/>
      <c r="AK35" s="114"/>
      <c r="AL35" s="114"/>
    </row>
    <row r="36" spans="1:38" s="9" customFormat="1" ht="24" customHeight="1">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94"/>
      <c r="AB36" s="94"/>
      <c r="AC36" s="94"/>
      <c r="AD36" s="94"/>
      <c r="AE36" s="94"/>
      <c r="AF36" s="94"/>
      <c r="AG36" s="94"/>
      <c r="AH36" s="94"/>
      <c r="AI36" s="94"/>
      <c r="AJ36" s="94"/>
      <c r="AK36" s="94"/>
      <c r="AL36" s="94"/>
    </row>
    <row r="37" spans="1:38" s="3" customFormat="1" ht="18.75">
      <c r="A37" s="181" t="s">
        <v>30</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4"/>
      <c r="AB37" s="4"/>
      <c r="AC37" s="4"/>
      <c r="AD37" s="4"/>
      <c r="AE37" s="4"/>
      <c r="AF37" s="4"/>
      <c r="AG37" s="4"/>
      <c r="AH37" s="4"/>
      <c r="AI37" s="4"/>
      <c r="AJ37" s="4"/>
      <c r="AK37" s="4"/>
      <c r="AL37" s="4"/>
    </row>
    <row r="38" spans="1:38" s="3" customFormat="1" ht="21.7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4"/>
      <c r="AB38" s="4"/>
      <c r="AC38" s="4"/>
      <c r="AD38" s="4"/>
      <c r="AE38" s="4"/>
      <c r="AF38" s="4"/>
      <c r="AG38" s="4"/>
      <c r="AH38" s="4"/>
      <c r="AI38" s="4"/>
      <c r="AJ38" s="4"/>
      <c r="AK38" s="4"/>
      <c r="AL38" s="4"/>
    </row>
    <row r="39" spans="1:38" s="3" customFormat="1" ht="45.75" customHeight="1">
      <c r="A39" s="178" t="s">
        <v>182</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12"/>
      <c r="AB39" s="112"/>
      <c r="AC39" s="112"/>
      <c r="AD39" s="112"/>
      <c r="AE39" s="112"/>
      <c r="AF39" s="112"/>
      <c r="AG39" s="112"/>
      <c r="AH39" s="113"/>
      <c r="AI39" s="113"/>
      <c r="AJ39" s="4"/>
      <c r="AK39" s="4"/>
      <c r="AL39" s="4"/>
    </row>
    <row r="40" spans="1:38" s="3" customFormat="1" ht="20.25">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4"/>
      <c r="AB40" s="4"/>
      <c r="AC40" s="4"/>
      <c r="AD40" s="4"/>
      <c r="AE40" s="4"/>
      <c r="AF40" s="4"/>
      <c r="AG40" s="4"/>
      <c r="AH40" s="4"/>
      <c r="AI40" s="4"/>
      <c r="AJ40" s="4"/>
      <c r="AK40" s="4"/>
      <c r="AL40" s="4"/>
    </row>
    <row r="41" spans="1:38" s="3" customFormat="1" ht="18.75">
      <c r="A41" s="181" t="s">
        <v>31</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4"/>
      <c r="AB41" s="4"/>
      <c r="AC41" s="4"/>
      <c r="AD41" s="4"/>
      <c r="AE41" s="4"/>
      <c r="AF41" s="4"/>
      <c r="AG41" s="4"/>
      <c r="AH41" s="4"/>
      <c r="AI41" s="4"/>
      <c r="AJ41" s="4"/>
      <c r="AK41" s="4"/>
      <c r="AL41" s="4"/>
    </row>
    <row r="42" spans="1:38" s="3" customFormat="1" ht="24" customHeight="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4"/>
      <c r="AB42" s="4"/>
      <c r="AC42" s="4"/>
      <c r="AD42" s="4"/>
      <c r="AE42" s="4"/>
      <c r="AF42" s="4"/>
      <c r="AG42" s="4"/>
      <c r="AH42" s="4"/>
      <c r="AI42" s="4"/>
      <c r="AJ42" s="4"/>
      <c r="AK42" s="4"/>
      <c r="AL42" s="4"/>
    </row>
    <row r="43" spans="1:256" s="9" customFormat="1" ht="24.75" customHeight="1">
      <c r="A43" s="175" t="s">
        <v>173</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95"/>
      <c r="AB43" s="95"/>
      <c r="AC43" s="95"/>
      <c r="AD43" s="95"/>
      <c r="AE43" s="95"/>
      <c r="AF43" s="95"/>
      <c r="AG43" s="96"/>
      <c r="AH43" s="96"/>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96"/>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6"/>
      <c r="CT43" s="96"/>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6"/>
      <c r="DZ43" s="96"/>
      <c r="EA43" s="95"/>
      <c r="EB43" s="95"/>
      <c r="EC43" s="95"/>
      <c r="ED43" s="95"/>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6"/>
      <c r="FF43" s="96"/>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6"/>
      <c r="GL43" s="96"/>
      <c r="GM43" s="95" t="s">
        <v>173</v>
      </c>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6"/>
      <c r="HR43" s="96"/>
      <c r="HS43" s="95" t="s">
        <v>173</v>
      </c>
      <c r="HT43" s="95"/>
      <c r="HU43" s="95"/>
      <c r="HV43" s="95"/>
      <c r="HW43" s="95"/>
      <c r="HX43" s="95"/>
      <c r="HY43" s="95"/>
      <c r="HZ43" s="95"/>
      <c r="IA43" s="95"/>
      <c r="IB43" s="95"/>
      <c r="IC43" s="95"/>
      <c r="ID43" s="95"/>
      <c r="IE43" s="95"/>
      <c r="IF43" s="95"/>
      <c r="IG43" s="95"/>
      <c r="IH43" s="95"/>
      <c r="II43" s="95"/>
      <c r="IJ43" s="95"/>
      <c r="IK43" s="95"/>
      <c r="IL43" s="95"/>
      <c r="IM43" s="95"/>
      <c r="IN43" s="95"/>
      <c r="IO43" s="95"/>
      <c r="IP43" s="95"/>
      <c r="IQ43" s="95"/>
      <c r="IR43" s="95"/>
      <c r="IS43" s="95"/>
      <c r="IT43" s="95"/>
      <c r="IU43" s="95"/>
      <c r="IV43" s="95"/>
    </row>
    <row r="44" spans="1:256" s="9" customFormat="1" ht="54.75" customHeight="1">
      <c r="A44" s="176" t="s">
        <v>204</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15"/>
      <c r="AB44" s="115"/>
      <c r="AC44" s="115"/>
      <c r="AD44" s="115"/>
      <c r="AE44" s="115"/>
      <c r="AF44" s="95"/>
      <c r="AG44" s="96"/>
      <c r="AH44" s="96"/>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96"/>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6"/>
      <c r="CT44" s="96"/>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6"/>
      <c r="DZ44" s="96"/>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6"/>
      <c r="FF44" s="96"/>
      <c r="FG44" s="95"/>
      <c r="FH44" s="95"/>
      <c r="FI44" s="95"/>
      <c r="FJ44" s="95"/>
      <c r="FK44" s="95"/>
      <c r="FL44" s="95"/>
      <c r="FM44" s="95"/>
      <c r="FN44" s="95"/>
      <c r="FO44" s="95"/>
      <c r="FP44" s="97"/>
      <c r="FQ44" s="97"/>
      <c r="FR44" s="97"/>
      <c r="FS44" s="97"/>
      <c r="FT44" s="97"/>
      <c r="FU44" s="97"/>
      <c r="FV44" s="97"/>
      <c r="FW44" s="97"/>
      <c r="FX44" s="97"/>
      <c r="FY44" s="97"/>
      <c r="FZ44" s="97"/>
      <c r="GA44" s="97"/>
      <c r="GB44" s="97"/>
      <c r="GC44" s="97"/>
      <c r="GD44" s="97"/>
      <c r="GE44" s="97"/>
      <c r="GF44" s="97"/>
      <c r="GG44" s="97"/>
      <c r="GH44" s="97"/>
      <c r="GI44" s="97"/>
      <c r="GJ44" s="97"/>
      <c r="GK44" s="96"/>
      <c r="GL44" s="96"/>
      <c r="GM44" s="97" t="s">
        <v>174</v>
      </c>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6"/>
      <c r="HR44" s="96"/>
      <c r="HS44" s="97" t="s">
        <v>174</v>
      </c>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spans="1:256" s="9" customFormat="1" ht="21.75" customHeight="1">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95"/>
      <c r="AB45" s="95"/>
      <c r="AC45" s="95"/>
      <c r="AD45" s="95"/>
      <c r="AE45" s="95"/>
      <c r="AF45" s="95"/>
      <c r="AG45" s="96"/>
      <c r="AH45" s="96"/>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96"/>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6"/>
      <c r="CT45" s="96"/>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6"/>
      <c r="DZ45" s="96"/>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6"/>
      <c r="FF45" s="96"/>
      <c r="FG45" s="95"/>
      <c r="FH45" s="95"/>
      <c r="FI45" s="95"/>
      <c r="FJ45" s="95"/>
      <c r="FK45" s="95"/>
      <c r="FL45" s="95"/>
      <c r="FM45" s="95"/>
      <c r="FN45" s="95"/>
      <c r="FO45" s="95"/>
      <c r="FP45" s="98"/>
      <c r="FQ45" s="98"/>
      <c r="FR45" s="98"/>
      <c r="FS45" s="98"/>
      <c r="FT45" s="98"/>
      <c r="FU45" s="98"/>
      <c r="FV45" s="98"/>
      <c r="FW45" s="98"/>
      <c r="FX45" s="98"/>
      <c r="FY45" s="98"/>
      <c r="FZ45" s="98"/>
      <c r="GA45" s="98"/>
      <c r="GB45" s="98"/>
      <c r="GC45" s="98"/>
      <c r="GD45" s="98"/>
      <c r="GE45" s="98"/>
      <c r="GF45" s="98"/>
      <c r="GG45" s="98"/>
      <c r="GH45" s="98"/>
      <c r="GI45" s="98"/>
      <c r="GJ45" s="98"/>
      <c r="GK45" s="96"/>
      <c r="GL45" s="96"/>
      <c r="GM45" s="98" t="s">
        <v>175</v>
      </c>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6"/>
      <c r="HR45" s="96"/>
      <c r="HS45" s="98" t="s">
        <v>175</v>
      </c>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row>
    <row r="46" spans="1:171" s="3" customFormat="1" ht="22.5" customHeight="1">
      <c r="A46" s="169" t="s">
        <v>149</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77"/>
      <c r="Z46" s="99"/>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row>
    <row r="47" spans="1:171" s="3" customFormat="1" ht="23.25" customHeight="1">
      <c r="A47" s="170" t="s">
        <v>36</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row>
    <row r="48" spans="1:26" s="3" customFormat="1" ht="25.5" customHeight="1">
      <c r="A48" s="171" t="s">
        <v>15</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3"/>
      <c r="Z48" s="57"/>
    </row>
    <row r="49" spans="1:26" ht="24" customHeight="1">
      <c r="A49" s="166" t="s">
        <v>14</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8"/>
      <c r="Z49" s="57"/>
    </row>
    <row r="50" spans="1:26" ht="30" customHeight="1">
      <c r="A50" s="166" t="s">
        <v>24</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8"/>
      <c r="Z50" s="57"/>
    </row>
    <row r="51" spans="1:26" ht="30" customHeight="1">
      <c r="A51" s="169" t="s">
        <v>37</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58"/>
    </row>
    <row r="52" spans="1:26" ht="30" customHeight="1">
      <c r="A52" s="170" t="s">
        <v>16</v>
      </c>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row>
    <row r="53" spans="1:26" ht="20.25">
      <c r="A53" s="171" t="s">
        <v>38</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3"/>
      <c r="Z53" s="57"/>
    </row>
    <row r="54" ht="47.25" customHeight="1"/>
    <row r="55" spans="1:26" s="3" customFormat="1" ht="18.75" customHeight="1">
      <c r="A55" s="174" t="s">
        <v>208</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row>
    <row r="56" spans="1:26" s="3" customFormat="1" ht="18.75" customHeight="1">
      <c r="A56" s="17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row>
    <row r="57" spans="1:13" s="13" customFormat="1" ht="11.25">
      <c r="A57" s="12"/>
      <c r="B57" s="12"/>
      <c r="C57" s="12"/>
      <c r="D57" s="12"/>
      <c r="E57" s="12"/>
      <c r="F57" s="12"/>
      <c r="G57" s="12"/>
      <c r="H57" s="12"/>
      <c r="I57" s="12"/>
      <c r="J57" s="12"/>
      <c r="K57" s="12"/>
      <c r="L57" s="12"/>
      <c r="M57" s="12"/>
    </row>
    <row r="58" spans="1:26" ht="37.5" customHeight="1">
      <c r="A58" s="59" t="s">
        <v>47</v>
      </c>
      <c r="B58" s="165" t="s">
        <v>17</v>
      </c>
      <c r="C58" s="165"/>
      <c r="D58" s="165"/>
      <c r="E58" s="165"/>
      <c r="F58" s="165"/>
      <c r="G58" s="165"/>
      <c r="H58" s="165"/>
      <c r="I58" s="165"/>
      <c r="J58" s="165"/>
      <c r="K58" s="165"/>
      <c r="L58" s="165"/>
      <c r="M58" s="165" t="s">
        <v>148</v>
      </c>
      <c r="N58" s="165"/>
      <c r="O58" s="165"/>
      <c r="P58" s="165"/>
      <c r="Q58" s="165"/>
      <c r="R58" s="165"/>
      <c r="S58" s="165"/>
      <c r="T58" s="165"/>
      <c r="U58" s="165"/>
      <c r="V58" s="165"/>
      <c r="W58" s="165"/>
      <c r="X58" s="165"/>
      <c r="Y58" s="165"/>
      <c r="Z58" s="165"/>
    </row>
    <row r="59" spans="1:26" ht="26.25" customHeight="1">
      <c r="A59" s="59">
        <v>1</v>
      </c>
      <c r="B59" s="165">
        <v>2</v>
      </c>
      <c r="C59" s="165"/>
      <c r="D59" s="165"/>
      <c r="E59" s="165"/>
      <c r="F59" s="165"/>
      <c r="G59" s="165"/>
      <c r="H59" s="165"/>
      <c r="I59" s="165"/>
      <c r="J59" s="165"/>
      <c r="K59" s="165"/>
      <c r="L59" s="165"/>
      <c r="M59" s="165">
        <v>3</v>
      </c>
      <c r="N59" s="165"/>
      <c r="O59" s="165"/>
      <c r="P59" s="165"/>
      <c r="Q59" s="165"/>
      <c r="R59" s="165"/>
      <c r="S59" s="165"/>
      <c r="T59" s="165"/>
      <c r="U59" s="165"/>
      <c r="V59" s="165"/>
      <c r="W59" s="165"/>
      <c r="X59" s="165"/>
      <c r="Y59" s="165"/>
      <c r="Z59" s="165"/>
    </row>
    <row r="60" spans="1:26" ht="18.75" customHeight="1">
      <c r="A60" s="60">
        <v>1</v>
      </c>
      <c r="B60" s="163" t="s">
        <v>39</v>
      </c>
      <c r="C60" s="163"/>
      <c r="D60" s="163"/>
      <c r="E60" s="163"/>
      <c r="F60" s="163"/>
      <c r="G60" s="163"/>
      <c r="H60" s="163"/>
      <c r="I60" s="163"/>
      <c r="J60" s="163"/>
      <c r="K60" s="163"/>
      <c r="L60" s="163"/>
      <c r="M60" s="144"/>
      <c r="N60" s="144"/>
      <c r="O60" s="144"/>
      <c r="P60" s="144"/>
      <c r="Q60" s="144"/>
      <c r="R60" s="144"/>
      <c r="S60" s="144"/>
      <c r="T60" s="144"/>
      <c r="U60" s="144"/>
      <c r="V60" s="144"/>
      <c r="W60" s="144"/>
      <c r="X60" s="144"/>
      <c r="Y60" s="144"/>
      <c r="Z60" s="144"/>
    </row>
    <row r="61" spans="1:26" s="62" customFormat="1" ht="18.75">
      <c r="A61" s="60"/>
      <c r="B61" s="144" t="s">
        <v>18</v>
      </c>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8.75" customHeight="1">
      <c r="A62" s="60" t="s">
        <v>48</v>
      </c>
      <c r="B62" s="134" t="s">
        <v>40</v>
      </c>
      <c r="C62" s="134"/>
      <c r="D62" s="134"/>
      <c r="E62" s="134"/>
      <c r="F62" s="134"/>
      <c r="G62" s="134"/>
      <c r="H62" s="134"/>
      <c r="I62" s="134"/>
      <c r="J62" s="134"/>
      <c r="K62" s="134"/>
      <c r="L62" s="134"/>
      <c r="M62" s="144"/>
      <c r="N62" s="144"/>
      <c r="O62" s="144"/>
      <c r="P62" s="144"/>
      <c r="Q62" s="144"/>
      <c r="R62" s="144"/>
      <c r="S62" s="144"/>
      <c r="T62" s="144"/>
      <c r="U62" s="144"/>
      <c r="V62" s="144"/>
      <c r="W62" s="144"/>
      <c r="X62" s="144"/>
      <c r="Y62" s="144"/>
      <c r="Z62" s="144"/>
    </row>
    <row r="63" spans="1:26" ht="22.5" customHeight="1">
      <c r="A63" s="60"/>
      <c r="B63" s="134" t="s">
        <v>41</v>
      </c>
      <c r="C63" s="134"/>
      <c r="D63" s="134"/>
      <c r="E63" s="134"/>
      <c r="F63" s="134"/>
      <c r="G63" s="134"/>
      <c r="H63" s="134"/>
      <c r="I63" s="134"/>
      <c r="J63" s="134"/>
      <c r="K63" s="134"/>
      <c r="L63" s="134"/>
      <c r="M63" s="144"/>
      <c r="N63" s="144"/>
      <c r="O63" s="144"/>
      <c r="P63" s="144"/>
      <c r="Q63" s="144"/>
      <c r="R63" s="144"/>
      <c r="S63" s="144"/>
      <c r="T63" s="144"/>
      <c r="U63" s="144"/>
      <c r="V63" s="144"/>
      <c r="W63" s="144"/>
      <c r="X63" s="144"/>
      <c r="Y63" s="144"/>
      <c r="Z63" s="144"/>
    </row>
    <row r="64" spans="1:26" ht="18.75" customHeight="1">
      <c r="A64" s="60" t="s">
        <v>49</v>
      </c>
      <c r="B64" s="164" t="s">
        <v>42</v>
      </c>
      <c r="C64" s="164"/>
      <c r="D64" s="164"/>
      <c r="E64" s="164"/>
      <c r="F64" s="164"/>
      <c r="G64" s="164"/>
      <c r="H64" s="164"/>
      <c r="I64" s="164"/>
      <c r="J64" s="164"/>
      <c r="K64" s="164"/>
      <c r="L64" s="164"/>
      <c r="M64" s="144"/>
      <c r="N64" s="144"/>
      <c r="O64" s="144"/>
      <c r="P64" s="144"/>
      <c r="Q64" s="144"/>
      <c r="R64" s="144"/>
      <c r="S64" s="144"/>
      <c r="T64" s="144"/>
      <c r="U64" s="144"/>
      <c r="V64" s="144"/>
      <c r="W64" s="144"/>
      <c r="X64" s="144"/>
      <c r="Y64" s="144"/>
      <c r="Z64" s="144"/>
    </row>
    <row r="65" spans="1:26" ht="33.75" customHeight="1">
      <c r="A65" s="60"/>
      <c r="B65" s="164" t="s">
        <v>41</v>
      </c>
      <c r="C65" s="164"/>
      <c r="D65" s="164"/>
      <c r="E65" s="164"/>
      <c r="F65" s="164"/>
      <c r="G65" s="164"/>
      <c r="H65" s="164"/>
      <c r="I65" s="164"/>
      <c r="J65" s="164"/>
      <c r="K65" s="164"/>
      <c r="L65" s="164"/>
      <c r="M65" s="144"/>
      <c r="N65" s="144"/>
      <c r="O65" s="144"/>
      <c r="P65" s="144"/>
      <c r="Q65" s="144"/>
      <c r="R65" s="144"/>
      <c r="S65" s="144"/>
      <c r="T65" s="144"/>
      <c r="U65" s="144"/>
      <c r="V65" s="144"/>
      <c r="W65" s="144"/>
      <c r="X65" s="144"/>
      <c r="Y65" s="144"/>
      <c r="Z65" s="144"/>
    </row>
    <row r="66" spans="1:26" s="62" customFormat="1" ht="18.75" customHeight="1">
      <c r="A66" s="60">
        <v>2</v>
      </c>
      <c r="B66" s="163" t="s">
        <v>33</v>
      </c>
      <c r="C66" s="163"/>
      <c r="D66" s="163"/>
      <c r="E66" s="163"/>
      <c r="F66" s="163"/>
      <c r="G66" s="163"/>
      <c r="H66" s="163"/>
      <c r="I66" s="163"/>
      <c r="J66" s="163"/>
      <c r="K66" s="163"/>
      <c r="L66" s="163"/>
      <c r="M66" s="144"/>
      <c r="N66" s="144"/>
      <c r="O66" s="144"/>
      <c r="P66" s="144"/>
      <c r="Q66" s="144"/>
      <c r="R66" s="144"/>
      <c r="S66" s="144"/>
      <c r="T66" s="144"/>
      <c r="U66" s="144"/>
      <c r="V66" s="144"/>
      <c r="W66" s="144"/>
      <c r="X66" s="144"/>
      <c r="Y66" s="144"/>
      <c r="Z66" s="144"/>
    </row>
    <row r="67" spans="1:26" ht="18.75" customHeight="1">
      <c r="A67" s="60"/>
      <c r="B67" s="134" t="s">
        <v>18</v>
      </c>
      <c r="C67" s="134"/>
      <c r="D67" s="134"/>
      <c r="E67" s="134"/>
      <c r="F67" s="134"/>
      <c r="G67" s="134"/>
      <c r="H67" s="134"/>
      <c r="I67" s="134"/>
      <c r="J67" s="134"/>
      <c r="K67" s="134"/>
      <c r="L67" s="134"/>
      <c r="M67" s="144"/>
      <c r="N67" s="144"/>
      <c r="O67" s="144"/>
      <c r="P67" s="144"/>
      <c r="Q67" s="144"/>
      <c r="R67" s="144"/>
      <c r="S67" s="144"/>
      <c r="T67" s="144"/>
      <c r="U67" s="144"/>
      <c r="V67" s="144"/>
      <c r="W67" s="144"/>
      <c r="X67" s="144"/>
      <c r="Y67" s="144"/>
      <c r="Z67" s="144"/>
    </row>
    <row r="68" spans="1:26" ht="18.75" customHeight="1">
      <c r="A68" s="60" t="s">
        <v>50</v>
      </c>
      <c r="B68" s="134" t="s">
        <v>43</v>
      </c>
      <c r="C68" s="134"/>
      <c r="D68" s="134"/>
      <c r="E68" s="134"/>
      <c r="F68" s="134"/>
      <c r="G68" s="134"/>
      <c r="H68" s="134"/>
      <c r="I68" s="134"/>
      <c r="J68" s="134"/>
      <c r="K68" s="134"/>
      <c r="L68" s="134"/>
      <c r="M68" s="144"/>
      <c r="N68" s="144"/>
      <c r="O68" s="144"/>
      <c r="P68" s="144"/>
      <c r="Q68" s="144"/>
      <c r="R68" s="144"/>
      <c r="S68" s="144"/>
      <c r="T68" s="144"/>
      <c r="U68" s="144"/>
      <c r="V68" s="144"/>
      <c r="W68" s="144"/>
      <c r="X68" s="144"/>
      <c r="Y68" s="144"/>
      <c r="Z68" s="144"/>
    </row>
    <row r="69" spans="1:26" ht="18.75" customHeight="1">
      <c r="A69" s="60"/>
      <c r="B69" s="134" t="s">
        <v>16</v>
      </c>
      <c r="C69" s="134"/>
      <c r="D69" s="134"/>
      <c r="E69" s="134"/>
      <c r="F69" s="134"/>
      <c r="G69" s="134"/>
      <c r="H69" s="134"/>
      <c r="I69" s="134"/>
      <c r="J69" s="134"/>
      <c r="K69" s="134"/>
      <c r="L69" s="134"/>
      <c r="M69" s="144"/>
      <c r="N69" s="144"/>
      <c r="O69" s="144"/>
      <c r="P69" s="144"/>
      <c r="Q69" s="144"/>
      <c r="R69" s="144"/>
      <c r="S69" s="144"/>
      <c r="T69" s="144"/>
      <c r="U69" s="144"/>
      <c r="V69" s="144"/>
      <c r="W69" s="144"/>
      <c r="X69" s="144"/>
      <c r="Y69" s="144"/>
      <c r="Z69" s="144"/>
    </row>
    <row r="70" spans="1:26" ht="18.75" customHeight="1">
      <c r="A70" s="60"/>
      <c r="B70" s="134" t="s">
        <v>44</v>
      </c>
      <c r="C70" s="134"/>
      <c r="D70" s="134"/>
      <c r="E70" s="134"/>
      <c r="F70" s="134"/>
      <c r="G70" s="134"/>
      <c r="H70" s="134"/>
      <c r="I70" s="134"/>
      <c r="J70" s="134"/>
      <c r="K70" s="134"/>
      <c r="L70" s="134"/>
      <c r="M70" s="144"/>
      <c r="N70" s="144"/>
      <c r="O70" s="144"/>
      <c r="P70" s="144"/>
      <c r="Q70" s="144"/>
      <c r="R70" s="144"/>
      <c r="S70" s="144"/>
      <c r="T70" s="144"/>
      <c r="U70" s="144"/>
      <c r="V70" s="144"/>
      <c r="W70" s="144"/>
      <c r="X70" s="144"/>
      <c r="Y70" s="144"/>
      <c r="Z70" s="144"/>
    </row>
    <row r="71" spans="1:26" ht="36.75" customHeight="1">
      <c r="A71" s="60" t="s">
        <v>51</v>
      </c>
      <c r="B71" s="134" t="s">
        <v>45</v>
      </c>
      <c r="C71" s="134"/>
      <c r="D71" s="134"/>
      <c r="E71" s="134"/>
      <c r="F71" s="134"/>
      <c r="G71" s="134"/>
      <c r="H71" s="134"/>
      <c r="I71" s="134"/>
      <c r="J71" s="134"/>
      <c r="K71" s="134"/>
      <c r="L71" s="134"/>
      <c r="M71" s="144"/>
      <c r="N71" s="144"/>
      <c r="O71" s="144"/>
      <c r="P71" s="144"/>
      <c r="Q71" s="144"/>
      <c r="R71" s="144"/>
      <c r="S71" s="144"/>
      <c r="T71" s="144"/>
      <c r="U71" s="144"/>
      <c r="V71" s="144"/>
      <c r="W71" s="144"/>
      <c r="X71" s="144"/>
      <c r="Y71" s="144"/>
      <c r="Z71" s="144"/>
    </row>
    <row r="72" spans="1:26" ht="18.75" customHeight="1">
      <c r="A72" s="60" t="s">
        <v>52</v>
      </c>
      <c r="B72" s="134" t="s">
        <v>46</v>
      </c>
      <c r="C72" s="134"/>
      <c r="D72" s="134"/>
      <c r="E72" s="134"/>
      <c r="F72" s="134"/>
      <c r="G72" s="134"/>
      <c r="H72" s="134"/>
      <c r="I72" s="134"/>
      <c r="J72" s="134"/>
      <c r="K72" s="134"/>
      <c r="L72" s="134"/>
      <c r="M72" s="144"/>
      <c r="N72" s="144"/>
      <c r="O72" s="144"/>
      <c r="P72" s="144"/>
      <c r="Q72" s="144"/>
      <c r="R72" s="144"/>
      <c r="S72" s="144"/>
      <c r="T72" s="144"/>
      <c r="U72" s="144"/>
      <c r="V72" s="144"/>
      <c r="W72" s="144"/>
      <c r="X72" s="144"/>
      <c r="Y72" s="144"/>
      <c r="Z72" s="144"/>
    </row>
    <row r="73" spans="1:26" ht="21.75" customHeight="1">
      <c r="A73" s="60" t="s">
        <v>53</v>
      </c>
      <c r="B73" s="163" t="s">
        <v>163</v>
      </c>
      <c r="C73" s="163"/>
      <c r="D73" s="163"/>
      <c r="E73" s="163"/>
      <c r="F73" s="163"/>
      <c r="G73" s="163"/>
      <c r="H73" s="163"/>
      <c r="I73" s="163"/>
      <c r="J73" s="163"/>
      <c r="K73" s="163"/>
      <c r="L73" s="163"/>
      <c r="M73" s="144"/>
      <c r="N73" s="144"/>
      <c r="O73" s="144"/>
      <c r="P73" s="144"/>
      <c r="Q73" s="144"/>
      <c r="R73" s="144"/>
      <c r="S73" s="144"/>
      <c r="T73" s="144"/>
      <c r="U73" s="144"/>
      <c r="V73" s="144"/>
      <c r="W73" s="144"/>
      <c r="X73" s="144"/>
      <c r="Y73" s="144"/>
      <c r="Z73" s="144"/>
    </row>
    <row r="74" spans="1:26" ht="21" customHeight="1">
      <c r="A74" s="60" t="s">
        <v>54</v>
      </c>
      <c r="B74" s="163" t="s">
        <v>164</v>
      </c>
      <c r="C74" s="163"/>
      <c r="D74" s="163"/>
      <c r="E74" s="163"/>
      <c r="F74" s="163"/>
      <c r="G74" s="163"/>
      <c r="H74" s="163"/>
      <c r="I74" s="163"/>
      <c r="J74" s="163"/>
      <c r="K74" s="163"/>
      <c r="L74" s="163"/>
      <c r="M74" s="144"/>
      <c r="N74" s="144"/>
      <c r="O74" s="144"/>
      <c r="P74" s="144"/>
      <c r="Q74" s="144"/>
      <c r="R74" s="144"/>
      <c r="S74" s="144"/>
      <c r="T74" s="144"/>
      <c r="U74" s="144"/>
      <c r="V74" s="144"/>
      <c r="W74" s="144"/>
      <c r="X74" s="144"/>
      <c r="Y74" s="144"/>
      <c r="Z74" s="144"/>
    </row>
    <row r="75" spans="1:26" ht="29.25" customHeight="1">
      <c r="A75" s="60">
        <v>3</v>
      </c>
      <c r="B75" s="163" t="s">
        <v>156</v>
      </c>
      <c r="C75" s="163"/>
      <c r="D75" s="163"/>
      <c r="E75" s="163"/>
      <c r="F75" s="163"/>
      <c r="G75" s="163"/>
      <c r="H75" s="163"/>
      <c r="I75" s="163"/>
      <c r="J75" s="163"/>
      <c r="K75" s="163"/>
      <c r="L75" s="163"/>
      <c r="M75" s="144"/>
      <c r="N75" s="144"/>
      <c r="O75" s="144"/>
      <c r="P75" s="144"/>
      <c r="Q75" s="144"/>
      <c r="R75" s="144"/>
      <c r="S75" s="144"/>
      <c r="T75" s="144"/>
      <c r="U75" s="144"/>
      <c r="V75" s="144"/>
      <c r="W75" s="144"/>
      <c r="X75" s="144"/>
      <c r="Y75" s="144"/>
      <c r="Z75" s="144"/>
    </row>
    <row r="76" spans="1:26" ht="18.75" customHeight="1">
      <c r="A76" s="60"/>
      <c r="B76" s="134" t="s">
        <v>157</v>
      </c>
      <c r="C76" s="134"/>
      <c r="D76" s="134"/>
      <c r="E76" s="134"/>
      <c r="F76" s="134"/>
      <c r="G76" s="134"/>
      <c r="H76" s="134"/>
      <c r="I76" s="134"/>
      <c r="J76" s="134"/>
      <c r="K76" s="134"/>
      <c r="L76" s="134"/>
      <c r="M76" s="144"/>
      <c r="N76" s="144"/>
      <c r="O76" s="144"/>
      <c r="P76" s="144"/>
      <c r="Q76" s="144"/>
      <c r="R76" s="144"/>
      <c r="S76" s="144"/>
      <c r="T76" s="144"/>
      <c r="U76" s="144"/>
      <c r="V76" s="144"/>
      <c r="W76" s="144"/>
      <c r="X76" s="144"/>
      <c r="Y76" s="144"/>
      <c r="Z76" s="144"/>
    </row>
    <row r="77" spans="1:26" ht="18.75" customHeight="1">
      <c r="A77" s="60"/>
      <c r="B77" s="134" t="s">
        <v>165</v>
      </c>
      <c r="C77" s="134"/>
      <c r="D77" s="134"/>
      <c r="E77" s="134"/>
      <c r="F77" s="134"/>
      <c r="G77" s="134"/>
      <c r="H77" s="134"/>
      <c r="I77" s="134"/>
      <c r="J77" s="134"/>
      <c r="K77" s="134"/>
      <c r="L77" s="134"/>
      <c r="M77" s="144"/>
      <c r="N77" s="144"/>
      <c r="O77" s="144"/>
      <c r="P77" s="144"/>
      <c r="Q77" s="144"/>
      <c r="R77" s="144"/>
      <c r="S77" s="144"/>
      <c r="T77" s="144"/>
      <c r="U77" s="144"/>
      <c r="V77" s="144"/>
      <c r="W77" s="144"/>
      <c r="X77" s="144"/>
      <c r="Y77" s="144"/>
      <c r="Z77" s="144"/>
    </row>
    <row r="78" spans="1:26" ht="18.75" customHeight="1">
      <c r="A78" s="60"/>
      <c r="B78" s="160" t="s">
        <v>158</v>
      </c>
      <c r="C78" s="161"/>
      <c r="D78" s="161"/>
      <c r="E78" s="161"/>
      <c r="F78" s="161"/>
      <c r="G78" s="161"/>
      <c r="H78" s="161"/>
      <c r="I78" s="161"/>
      <c r="J78" s="161"/>
      <c r="K78" s="161"/>
      <c r="L78" s="162"/>
      <c r="M78" s="125"/>
      <c r="N78" s="148"/>
      <c r="O78" s="148"/>
      <c r="P78" s="148"/>
      <c r="Q78" s="148"/>
      <c r="R78" s="148"/>
      <c r="S78" s="148"/>
      <c r="T78" s="148"/>
      <c r="U78" s="148"/>
      <c r="V78" s="148"/>
      <c r="W78" s="148"/>
      <c r="X78" s="148"/>
      <c r="Y78" s="148"/>
      <c r="Z78" s="126"/>
    </row>
    <row r="79" spans="1:26" ht="18.75" customHeight="1">
      <c r="A79" s="63"/>
      <c r="B79" s="64"/>
      <c r="C79" s="64"/>
      <c r="D79" s="64"/>
      <c r="E79" s="64"/>
      <c r="F79" s="64"/>
      <c r="G79" s="64"/>
      <c r="H79" s="64"/>
      <c r="I79" s="64"/>
      <c r="J79" s="64"/>
      <c r="K79" s="64"/>
      <c r="L79" s="64"/>
      <c r="M79" s="47"/>
      <c r="N79" s="47"/>
      <c r="O79" s="47"/>
      <c r="P79" s="47"/>
      <c r="Q79" s="47"/>
      <c r="R79" s="47"/>
      <c r="S79" s="47"/>
      <c r="T79" s="47"/>
      <c r="U79" s="47"/>
      <c r="V79" s="47"/>
      <c r="W79" s="47"/>
      <c r="X79" s="47"/>
      <c r="Y79" s="47"/>
      <c r="Z79" s="47"/>
    </row>
    <row r="80" spans="1:26" ht="18.75" customHeight="1">
      <c r="A80" s="63"/>
      <c r="B80" s="64"/>
      <c r="C80" s="64"/>
      <c r="D80" s="64"/>
      <c r="E80" s="64"/>
      <c r="F80" s="64"/>
      <c r="G80" s="64"/>
      <c r="H80" s="64"/>
      <c r="I80" s="64"/>
      <c r="J80" s="64"/>
      <c r="K80" s="64"/>
      <c r="L80" s="64"/>
      <c r="M80" s="47"/>
      <c r="N80" s="47"/>
      <c r="O80" s="47"/>
      <c r="P80" s="47"/>
      <c r="Q80" s="47"/>
      <c r="R80" s="47"/>
      <c r="S80" s="47"/>
      <c r="T80" s="47"/>
      <c r="U80" s="47"/>
      <c r="V80" s="47"/>
      <c r="W80" s="47"/>
      <c r="X80" s="47"/>
      <c r="Y80" s="47"/>
      <c r="Z80" s="47"/>
    </row>
    <row r="81" spans="1:26" ht="18.75" customHeight="1">
      <c r="A81" s="63"/>
      <c r="B81" s="64"/>
      <c r="C81" s="64"/>
      <c r="D81" s="64"/>
      <c r="E81" s="64"/>
      <c r="F81" s="64"/>
      <c r="G81" s="64"/>
      <c r="H81" s="64"/>
      <c r="I81" s="64"/>
      <c r="J81" s="64"/>
      <c r="K81" s="64"/>
      <c r="L81" s="64"/>
      <c r="M81" s="47"/>
      <c r="N81" s="47"/>
      <c r="O81" s="47"/>
      <c r="P81" s="47"/>
      <c r="Q81" s="47"/>
      <c r="R81" s="47"/>
      <c r="S81" s="47"/>
      <c r="T81" s="47"/>
      <c r="U81" s="47"/>
      <c r="V81" s="47"/>
      <c r="W81" s="47"/>
      <c r="X81" s="47"/>
      <c r="Y81" s="47"/>
      <c r="Z81" s="47"/>
    </row>
    <row r="82" ht="12.75"/>
    <row r="83" spans="1:28" ht="20.25" customHeight="1">
      <c r="A83" s="142" t="s">
        <v>220</v>
      </c>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row>
    <row r="84" spans="21:26" ht="12.75">
      <c r="U84" s="143"/>
      <c r="V84" s="143"/>
      <c r="W84" s="143"/>
      <c r="X84" s="143"/>
      <c r="Y84" s="143"/>
      <c r="Z84" s="143"/>
    </row>
    <row r="85" spans="1:26" s="65" customFormat="1" ht="18.75" customHeight="1">
      <c r="A85" s="144" t="s">
        <v>17</v>
      </c>
      <c r="B85" s="144"/>
      <c r="C85" s="144"/>
      <c r="D85" s="144"/>
      <c r="E85" s="144"/>
      <c r="F85" s="144"/>
      <c r="G85" s="144"/>
      <c r="H85" s="144"/>
      <c r="I85" s="144" t="s">
        <v>115</v>
      </c>
      <c r="J85" s="144" t="s">
        <v>55</v>
      </c>
      <c r="K85" s="144"/>
      <c r="L85" s="144"/>
      <c r="M85" s="145" t="s">
        <v>56</v>
      </c>
      <c r="N85" s="146"/>
      <c r="O85" s="146"/>
      <c r="P85" s="146"/>
      <c r="Q85" s="146"/>
      <c r="R85" s="146"/>
      <c r="S85" s="146"/>
      <c r="T85" s="146"/>
      <c r="U85" s="146"/>
      <c r="V85" s="146"/>
      <c r="W85" s="146"/>
      <c r="X85" s="146"/>
      <c r="Y85" s="146"/>
      <c r="Z85" s="147"/>
    </row>
    <row r="86" spans="1:26" s="65" customFormat="1" ht="22.5" customHeight="1">
      <c r="A86" s="144"/>
      <c r="B86" s="144"/>
      <c r="C86" s="144"/>
      <c r="D86" s="144"/>
      <c r="E86" s="144"/>
      <c r="F86" s="144"/>
      <c r="G86" s="144"/>
      <c r="H86" s="144"/>
      <c r="I86" s="144"/>
      <c r="J86" s="144"/>
      <c r="K86" s="144"/>
      <c r="L86" s="144"/>
      <c r="M86" s="144" t="s">
        <v>57</v>
      </c>
      <c r="N86" s="125" t="s">
        <v>16</v>
      </c>
      <c r="O86" s="148"/>
      <c r="P86" s="148"/>
      <c r="Q86" s="148"/>
      <c r="R86" s="148"/>
      <c r="S86" s="148"/>
      <c r="T86" s="148"/>
      <c r="U86" s="148"/>
      <c r="V86" s="148"/>
      <c r="W86" s="148"/>
      <c r="X86" s="148"/>
      <c r="Y86" s="148"/>
      <c r="Z86" s="126"/>
    </row>
    <row r="87" spans="1:26" s="65" customFormat="1" ht="133.5" customHeight="1">
      <c r="A87" s="144"/>
      <c r="B87" s="144"/>
      <c r="C87" s="144"/>
      <c r="D87" s="144"/>
      <c r="E87" s="144"/>
      <c r="F87" s="144"/>
      <c r="G87" s="144"/>
      <c r="H87" s="144"/>
      <c r="I87" s="144"/>
      <c r="J87" s="144"/>
      <c r="K87" s="144"/>
      <c r="L87" s="144"/>
      <c r="M87" s="144"/>
      <c r="N87" s="144" t="s">
        <v>209</v>
      </c>
      <c r="O87" s="144" t="s">
        <v>210</v>
      </c>
      <c r="P87" s="125" t="s">
        <v>153</v>
      </c>
      <c r="Q87" s="148"/>
      <c r="R87" s="126"/>
      <c r="S87" s="144" t="s">
        <v>58</v>
      </c>
      <c r="T87" s="144" t="s">
        <v>59</v>
      </c>
      <c r="U87" s="144" t="s">
        <v>60</v>
      </c>
      <c r="V87" s="144"/>
      <c r="W87" s="144"/>
      <c r="X87" s="144"/>
      <c r="Y87" s="144"/>
      <c r="Z87" s="144"/>
    </row>
    <row r="88" spans="1:26" s="65" customFormat="1" ht="260.25" customHeight="1">
      <c r="A88" s="144"/>
      <c r="B88" s="144"/>
      <c r="C88" s="144"/>
      <c r="D88" s="144"/>
      <c r="E88" s="144"/>
      <c r="F88" s="144"/>
      <c r="G88" s="144"/>
      <c r="H88" s="144"/>
      <c r="I88" s="144"/>
      <c r="J88" s="144"/>
      <c r="K88" s="144"/>
      <c r="L88" s="144"/>
      <c r="M88" s="144"/>
      <c r="N88" s="144"/>
      <c r="O88" s="144"/>
      <c r="P88" s="111" t="s">
        <v>183</v>
      </c>
      <c r="Q88" s="111" t="s">
        <v>184</v>
      </c>
      <c r="R88" s="111" t="s">
        <v>203</v>
      </c>
      <c r="S88" s="144"/>
      <c r="T88" s="144"/>
      <c r="U88" s="61" t="s">
        <v>160</v>
      </c>
      <c r="V88" s="61" t="s">
        <v>161</v>
      </c>
      <c r="W88" s="61"/>
      <c r="X88" s="61"/>
      <c r="Y88" s="61" t="s">
        <v>162</v>
      </c>
      <c r="Z88" s="61" t="s">
        <v>61</v>
      </c>
    </row>
    <row r="89" spans="1:26" s="65" customFormat="1" ht="18.75" customHeight="1">
      <c r="A89" s="149">
        <v>1</v>
      </c>
      <c r="B89" s="149"/>
      <c r="C89" s="149"/>
      <c r="D89" s="149"/>
      <c r="E89" s="149"/>
      <c r="F89" s="149"/>
      <c r="G89" s="149"/>
      <c r="H89" s="149"/>
      <c r="I89" s="66">
        <v>2</v>
      </c>
      <c r="J89" s="149">
        <v>3</v>
      </c>
      <c r="K89" s="149"/>
      <c r="L89" s="149"/>
      <c r="M89" s="66">
        <v>4</v>
      </c>
      <c r="N89" s="66">
        <v>5</v>
      </c>
      <c r="O89" s="121" t="s">
        <v>211</v>
      </c>
      <c r="P89" s="66">
        <v>6</v>
      </c>
      <c r="Q89" s="66">
        <v>7</v>
      </c>
      <c r="R89" s="66">
        <v>8</v>
      </c>
      <c r="S89" s="66">
        <v>8</v>
      </c>
      <c r="T89" s="66">
        <v>9</v>
      </c>
      <c r="U89" s="66">
        <v>10</v>
      </c>
      <c r="V89" s="66">
        <v>11</v>
      </c>
      <c r="W89" s="66">
        <v>12</v>
      </c>
      <c r="X89" s="66">
        <v>13</v>
      </c>
      <c r="Y89" s="66">
        <v>12</v>
      </c>
      <c r="Z89" s="66">
        <v>13</v>
      </c>
    </row>
    <row r="90" spans="1:28" s="69" customFormat="1" ht="45" customHeight="1">
      <c r="A90" s="140" t="s">
        <v>62</v>
      </c>
      <c r="B90" s="140"/>
      <c r="C90" s="140"/>
      <c r="D90" s="140"/>
      <c r="E90" s="140"/>
      <c r="F90" s="140"/>
      <c r="G90" s="140"/>
      <c r="H90" s="140"/>
      <c r="I90" s="67" t="s">
        <v>64</v>
      </c>
      <c r="J90" s="141" t="s">
        <v>84</v>
      </c>
      <c r="K90" s="141"/>
      <c r="L90" s="141"/>
      <c r="M90" s="118">
        <f>M91+M92+M93+M94+M95+M96+M97+N90</f>
        <v>34945438</v>
      </c>
      <c r="N90" s="68">
        <f>N98-N141-N135</f>
        <v>33129861</v>
      </c>
      <c r="O90" s="68">
        <f>O98-O141-O135</f>
        <v>0</v>
      </c>
      <c r="P90" s="68">
        <f>P95</f>
        <v>40431</v>
      </c>
      <c r="Q90" s="68">
        <f>Q95</f>
        <v>514830</v>
      </c>
      <c r="R90" s="68">
        <f>R95</f>
        <v>0</v>
      </c>
      <c r="S90" s="68">
        <f>S95</f>
        <v>0</v>
      </c>
      <c r="T90" s="118">
        <f aca="true" t="shared" si="0" ref="T90:Z90">T92</f>
        <v>0</v>
      </c>
      <c r="U90" s="118">
        <f>U92</f>
        <v>0</v>
      </c>
      <c r="V90" s="118">
        <f>V92</f>
        <v>952560</v>
      </c>
      <c r="W90" s="118">
        <f t="shared" si="0"/>
        <v>0</v>
      </c>
      <c r="X90" s="118">
        <f t="shared" si="0"/>
        <v>0</v>
      </c>
      <c r="Y90" s="118">
        <f t="shared" si="0"/>
        <v>307756</v>
      </c>
      <c r="Z90" s="118">
        <f t="shared" si="0"/>
        <v>0</v>
      </c>
      <c r="AB90" s="116">
        <f>M90+M141+M135</f>
        <v>34945438</v>
      </c>
    </row>
    <row r="91" spans="1:28" s="69" customFormat="1" ht="20.25" customHeight="1">
      <c r="A91" s="134" t="s">
        <v>63</v>
      </c>
      <c r="B91" s="134"/>
      <c r="C91" s="134"/>
      <c r="D91" s="134"/>
      <c r="E91" s="134"/>
      <c r="F91" s="134"/>
      <c r="G91" s="134"/>
      <c r="H91" s="134"/>
      <c r="I91" s="70" t="s">
        <v>65</v>
      </c>
      <c r="J91" s="139" t="s">
        <v>84</v>
      </c>
      <c r="K91" s="139"/>
      <c r="L91" s="139"/>
      <c r="M91" s="72">
        <f>Y91</f>
        <v>0</v>
      </c>
      <c r="N91" s="72" t="s">
        <v>84</v>
      </c>
      <c r="O91" s="72" t="s">
        <v>84</v>
      </c>
      <c r="P91" s="72" t="s">
        <v>84</v>
      </c>
      <c r="Q91" s="72" t="s">
        <v>84</v>
      </c>
      <c r="R91" s="72" t="s">
        <v>84</v>
      </c>
      <c r="S91" s="72" t="s">
        <v>84</v>
      </c>
      <c r="T91" s="72" t="s">
        <v>84</v>
      </c>
      <c r="U91" s="72"/>
      <c r="V91" s="72"/>
      <c r="W91" s="72"/>
      <c r="X91" s="72"/>
      <c r="Y91" s="72"/>
      <c r="Z91" s="72" t="s">
        <v>84</v>
      </c>
      <c r="AB91" s="116">
        <f>AB90-M98</f>
        <v>0</v>
      </c>
    </row>
    <row r="92" spans="1:27" s="73" customFormat="1" ht="18.75" customHeight="1">
      <c r="A92" s="134" t="s">
        <v>66</v>
      </c>
      <c r="B92" s="134"/>
      <c r="C92" s="134"/>
      <c r="D92" s="134"/>
      <c r="E92" s="134"/>
      <c r="F92" s="134"/>
      <c r="G92" s="134"/>
      <c r="H92" s="134"/>
      <c r="I92" s="70" t="s">
        <v>67</v>
      </c>
      <c r="J92" s="139" t="s">
        <v>84</v>
      </c>
      <c r="K92" s="139"/>
      <c r="L92" s="139"/>
      <c r="M92" s="72">
        <f>V92+U92+W92+X92+Y92</f>
        <v>1260316</v>
      </c>
      <c r="N92" s="5"/>
      <c r="O92" s="5"/>
      <c r="P92" s="72" t="s">
        <v>84</v>
      </c>
      <c r="Q92" s="72" t="s">
        <v>84</v>
      </c>
      <c r="R92" s="72" t="s">
        <v>84</v>
      </c>
      <c r="S92" s="72" t="s">
        <v>84</v>
      </c>
      <c r="T92" s="71">
        <f>T98</f>
        <v>0</v>
      </c>
      <c r="U92" s="71">
        <f aca="true" t="shared" si="1" ref="U92:Z92">U98-U141</f>
        <v>0</v>
      </c>
      <c r="V92" s="71">
        <f t="shared" si="1"/>
        <v>952560</v>
      </c>
      <c r="W92" s="71">
        <f t="shared" si="1"/>
        <v>0</v>
      </c>
      <c r="X92" s="71">
        <f t="shared" si="1"/>
        <v>0</v>
      </c>
      <c r="Y92" s="71">
        <f t="shared" si="1"/>
        <v>307756</v>
      </c>
      <c r="Z92" s="71">
        <f t="shared" si="1"/>
        <v>0</v>
      </c>
      <c r="AA92" s="73" t="s">
        <v>121</v>
      </c>
    </row>
    <row r="93" spans="1:26" s="74" customFormat="1" ht="18.75">
      <c r="A93" s="134" t="s">
        <v>68</v>
      </c>
      <c r="B93" s="134"/>
      <c r="C93" s="134"/>
      <c r="D93" s="134"/>
      <c r="E93" s="134"/>
      <c r="F93" s="134"/>
      <c r="G93" s="134"/>
      <c r="H93" s="134"/>
      <c r="I93" s="70" t="s">
        <v>85</v>
      </c>
      <c r="J93" s="139" t="s">
        <v>84</v>
      </c>
      <c r="K93" s="139"/>
      <c r="L93" s="139"/>
      <c r="M93" s="72">
        <f>Y93</f>
        <v>0</v>
      </c>
      <c r="N93" s="72" t="s">
        <v>84</v>
      </c>
      <c r="O93" s="72" t="s">
        <v>84</v>
      </c>
      <c r="P93" s="72" t="s">
        <v>84</v>
      </c>
      <c r="Q93" s="72" t="s">
        <v>84</v>
      </c>
      <c r="R93" s="72" t="s">
        <v>84</v>
      </c>
      <c r="S93" s="72" t="s">
        <v>84</v>
      </c>
      <c r="T93" s="72" t="s">
        <v>84</v>
      </c>
      <c r="U93" s="71"/>
      <c r="V93" s="71"/>
      <c r="W93" s="71"/>
      <c r="X93" s="71"/>
      <c r="Y93" s="71"/>
      <c r="Z93" s="72" t="s">
        <v>84</v>
      </c>
    </row>
    <row r="94" spans="1:26" s="3" customFormat="1" ht="68.25" customHeight="1">
      <c r="A94" s="134" t="s">
        <v>116</v>
      </c>
      <c r="B94" s="134"/>
      <c r="C94" s="134"/>
      <c r="D94" s="134"/>
      <c r="E94" s="134"/>
      <c r="F94" s="134"/>
      <c r="G94" s="134"/>
      <c r="H94" s="134"/>
      <c r="I94" s="70" t="s">
        <v>86</v>
      </c>
      <c r="J94" s="139" t="s">
        <v>84</v>
      </c>
      <c r="K94" s="139"/>
      <c r="L94" s="139"/>
      <c r="M94" s="72">
        <f>Y94</f>
        <v>0</v>
      </c>
      <c r="N94" s="72" t="s">
        <v>84</v>
      </c>
      <c r="O94" s="72" t="s">
        <v>84</v>
      </c>
      <c r="P94" s="72" t="s">
        <v>84</v>
      </c>
      <c r="Q94" s="72" t="s">
        <v>84</v>
      </c>
      <c r="R94" s="72" t="s">
        <v>84</v>
      </c>
      <c r="S94" s="72" t="s">
        <v>84</v>
      </c>
      <c r="T94" s="72" t="s">
        <v>84</v>
      </c>
      <c r="U94" s="71"/>
      <c r="V94" s="71"/>
      <c r="W94" s="71"/>
      <c r="X94" s="71"/>
      <c r="Y94" s="71"/>
      <c r="Z94" s="72" t="s">
        <v>84</v>
      </c>
    </row>
    <row r="95" spans="1:26" s="3" customFormat="1" ht="18.75" customHeight="1">
      <c r="A95" s="134" t="s">
        <v>117</v>
      </c>
      <c r="B95" s="134"/>
      <c r="C95" s="134"/>
      <c r="D95" s="134"/>
      <c r="E95" s="134"/>
      <c r="F95" s="134"/>
      <c r="G95" s="134"/>
      <c r="H95" s="134"/>
      <c r="I95" s="70" t="s">
        <v>87</v>
      </c>
      <c r="J95" s="139" t="s">
        <v>84</v>
      </c>
      <c r="K95" s="139"/>
      <c r="L95" s="139"/>
      <c r="M95" s="72">
        <f>P95+Q95+S95+R95</f>
        <v>555261</v>
      </c>
      <c r="N95" s="72" t="s">
        <v>84</v>
      </c>
      <c r="O95" s="72" t="s">
        <v>84</v>
      </c>
      <c r="P95" s="71">
        <f>P98</f>
        <v>40431</v>
      </c>
      <c r="Q95" s="71">
        <f>Q98</f>
        <v>514830</v>
      </c>
      <c r="R95" s="71">
        <f>R98</f>
        <v>0</v>
      </c>
      <c r="S95" s="71">
        <f>S98</f>
        <v>0</v>
      </c>
      <c r="T95" s="71" t="s">
        <v>84</v>
      </c>
      <c r="U95" s="71" t="s">
        <v>84</v>
      </c>
      <c r="V95" s="71" t="s">
        <v>84</v>
      </c>
      <c r="W95" s="71" t="s">
        <v>84</v>
      </c>
      <c r="X95" s="71" t="s">
        <v>84</v>
      </c>
      <c r="Y95" s="71" t="s">
        <v>84</v>
      </c>
      <c r="Z95" s="71" t="s">
        <v>84</v>
      </c>
    </row>
    <row r="96" spans="1:26" s="73" customFormat="1" ht="18.75" customHeight="1">
      <c r="A96" s="134" t="s">
        <v>69</v>
      </c>
      <c r="B96" s="134"/>
      <c r="C96" s="134"/>
      <c r="D96" s="134"/>
      <c r="E96" s="134"/>
      <c r="F96" s="134"/>
      <c r="G96" s="134"/>
      <c r="H96" s="134"/>
      <c r="I96" s="70" t="s">
        <v>88</v>
      </c>
      <c r="J96" s="139" t="s">
        <v>84</v>
      </c>
      <c r="K96" s="139"/>
      <c r="L96" s="139"/>
      <c r="M96" s="72">
        <f>Y96</f>
        <v>0</v>
      </c>
      <c r="N96" s="72" t="s">
        <v>84</v>
      </c>
      <c r="O96" s="72" t="s">
        <v>84</v>
      </c>
      <c r="P96" s="72" t="s">
        <v>84</v>
      </c>
      <c r="Q96" s="72" t="s">
        <v>84</v>
      </c>
      <c r="R96" s="72" t="s">
        <v>84</v>
      </c>
      <c r="S96" s="72" t="s">
        <v>84</v>
      </c>
      <c r="T96" s="71" t="s">
        <v>84</v>
      </c>
      <c r="U96" s="71"/>
      <c r="V96" s="71"/>
      <c r="W96" s="71"/>
      <c r="X96" s="71"/>
      <c r="Y96" s="71"/>
      <c r="Z96" s="71"/>
    </row>
    <row r="97" spans="1:26" s="3" customFormat="1" ht="18.75">
      <c r="A97" s="134" t="s">
        <v>70</v>
      </c>
      <c r="B97" s="134"/>
      <c r="C97" s="134"/>
      <c r="D97" s="134"/>
      <c r="E97" s="134"/>
      <c r="F97" s="134"/>
      <c r="G97" s="134"/>
      <c r="H97" s="134"/>
      <c r="I97" s="70" t="s">
        <v>89</v>
      </c>
      <c r="J97" s="139" t="s">
        <v>84</v>
      </c>
      <c r="K97" s="139"/>
      <c r="L97" s="139"/>
      <c r="M97" s="72">
        <f>Y97</f>
        <v>0</v>
      </c>
      <c r="N97" s="72" t="s">
        <v>84</v>
      </c>
      <c r="O97" s="72" t="s">
        <v>84</v>
      </c>
      <c r="P97" s="72" t="s">
        <v>84</v>
      </c>
      <c r="Q97" s="72" t="s">
        <v>84</v>
      </c>
      <c r="R97" s="72" t="s">
        <v>84</v>
      </c>
      <c r="S97" s="72" t="s">
        <v>84</v>
      </c>
      <c r="T97" s="71" t="s">
        <v>84</v>
      </c>
      <c r="U97" s="71"/>
      <c r="V97" s="71"/>
      <c r="W97" s="71"/>
      <c r="X97" s="71"/>
      <c r="Y97" s="71"/>
      <c r="Z97" s="71" t="s">
        <v>84</v>
      </c>
    </row>
    <row r="98" spans="1:26" ht="43.5" customHeight="1">
      <c r="A98" s="140" t="s">
        <v>71</v>
      </c>
      <c r="B98" s="140"/>
      <c r="C98" s="140"/>
      <c r="D98" s="140"/>
      <c r="E98" s="140"/>
      <c r="F98" s="140"/>
      <c r="G98" s="140"/>
      <c r="H98" s="140"/>
      <c r="I98" s="67" t="s">
        <v>90</v>
      </c>
      <c r="J98" s="141" t="s">
        <v>84</v>
      </c>
      <c r="K98" s="141"/>
      <c r="L98" s="141"/>
      <c r="M98" s="68">
        <f aca="true" t="shared" si="2" ref="M98:Z98">M99+M104+M111+M123+M106</f>
        <v>34945438</v>
      </c>
      <c r="N98" s="68">
        <f t="shared" si="2"/>
        <v>33129861</v>
      </c>
      <c r="O98" s="68">
        <f t="shared" si="2"/>
        <v>0</v>
      </c>
      <c r="P98" s="68">
        <f t="shared" si="2"/>
        <v>40431</v>
      </c>
      <c r="Q98" s="68">
        <f t="shared" si="2"/>
        <v>514830</v>
      </c>
      <c r="R98" s="68">
        <f t="shared" si="2"/>
        <v>0</v>
      </c>
      <c r="S98" s="68">
        <f t="shared" si="2"/>
        <v>0</v>
      </c>
      <c r="T98" s="68">
        <f t="shared" si="2"/>
        <v>0</v>
      </c>
      <c r="U98" s="68">
        <f t="shared" si="2"/>
        <v>0</v>
      </c>
      <c r="V98" s="68">
        <f t="shared" si="2"/>
        <v>952560</v>
      </c>
      <c r="W98" s="68">
        <f t="shared" si="2"/>
        <v>0</v>
      </c>
      <c r="X98" s="68">
        <f t="shared" si="2"/>
        <v>0</v>
      </c>
      <c r="Y98" s="68">
        <f t="shared" si="2"/>
        <v>307756</v>
      </c>
      <c r="Z98" s="68">
        <f t="shared" si="2"/>
        <v>0</v>
      </c>
    </row>
    <row r="99" spans="1:26" ht="18.75">
      <c r="A99" s="138" t="s">
        <v>72</v>
      </c>
      <c r="B99" s="138"/>
      <c r="C99" s="138"/>
      <c r="D99" s="138"/>
      <c r="E99" s="138"/>
      <c r="F99" s="138"/>
      <c r="G99" s="138"/>
      <c r="H99" s="138"/>
      <c r="I99" s="75" t="s">
        <v>91</v>
      </c>
      <c r="J99" s="137">
        <v>100</v>
      </c>
      <c r="K99" s="137"/>
      <c r="L99" s="137"/>
      <c r="M99" s="76">
        <f>M100+M103</f>
        <v>30314841</v>
      </c>
      <c r="N99" s="76">
        <f aca="true" t="shared" si="3" ref="N99:Z99">N100+N103</f>
        <v>29628123</v>
      </c>
      <c r="O99" s="76">
        <f>O100+O103</f>
        <v>0</v>
      </c>
      <c r="P99" s="76">
        <f t="shared" si="3"/>
        <v>0</v>
      </c>
      <c r="Q99" s="76">
        <f>Q100+Q103</f>
        <v>0</v>
      </c>
      <c r="R99" s="76">
        <f>R100+R103</f>
        <v>0</v>
      </c>
      <c r="S99" s="76">
        <f t="shared" si="3"/>
        <v>0</v>
      </c>
      <c r="T99" s="76">
        <f t="shared" si="3"/>
        <v>0</v>
      </c>
      <c r="U99" s="76">
        <f t="shared" si="3"/>
        <v>0</v>
      </c>
      <c r="V99" s="76">
        <f>V100+V103</f>
        <v>686718</v>
      </c>
      <c r="W99" s="76">
        <f>W100+W103</f>
        <v>0</v>
      </c>
      <c r="X99" s="76">
        <f>X100+X103</f>
        <v>0</v>
      </c>
      <c r="Y99" s="76">
        <f>Y100+Y103</f>
        <v>0</v>
      </c>
      <c r="Z99" s="76">
        <f t="shared" si="3"/>
        <v>0</v>
      </c>
    </row>
    <row r="100" spans="1:26" ht="18.75">
      <c r="A100" s="134" t="s">
        <v>78</v>
      </c>
      <c r="B100" s="134"/>
      <c r="C100" s="134"/>
      <c r="D100" s="134"/>
      <c r="E100" s="134"/>
      <c r="F100" s="134"/>
      <c r="G100" s="134"/>
      <c r="H100" s="134"/>
      <c r="I100" s="70" t="s">
        <v>92</v>
      </c>
      <c r="J100" s="135">
        <v>110</v>
      </c>
      <c r="K100" s="135"/>
      <c r="L100" s="135"/>
      <c r="M100" s="77">
        <f>M101+M102</f>
        <v>30308241</v>
      </c>
      <c r="N100" s="77">
        <f aca="true" t="shared" si="4" ref="N100:Z100">N101+N102</f>
        <v>29621523</v>
      </c>
      <c r="O100" s="77">
        <f>O101+O102</f>
        <v>0</v>
      </c>
      <c r="P100" s="77">
        <f t="shared" si="4"/>
        <v>0</v>
      </c>
      <c r="Q100" s="77">
        <f>Q101+Q102</f>
        <v>0</v>
      </c>
      <c r="R100" s="77">
        <f>R101+R102</f>
        <v>0</v>
      </c>
      <c r="S100" s="77">
        <f t="shared" si="4"/>
        <v>0</v>
      </c>
      <c r="T100" s="77">
        <f t="shared" si="4"/>
        <v>0</v>
      </c>
      <c r="U100" s="77">
        <f t="shared" si="4"/>
        <v>0</v>
      </c>
      <c r="V100" s="77">
        <f>V101+V102</f>
        <v>686718</v>
      </c>
      <c r="W100" s="77">
        <f>W101+W102</f>
        <v>0</v>
      </c>
      <c r="X100" s="77">
        <f>X101+X102</f>
        <v>0</v>
      </c>
      <c r="Y100" s="77">
        <f>Y101+Y102</f>
        <v>0</v>
      </c>
      <c r="Z100" s="77">
        <f t="shared" si="4"/>
        <v>0</v>
      </c>
    </row>
    <row r="101" spans="1:26" ht="18.75">
      <c r="A101" s="134" t="s">
        <v>118</v>
      </c>
      <c r="B101" s="134"/>
      <c r="C101" s="134"/>
      <c r="D101" s="134"/>
      <c r="E101" s="134"/>
      <c r="F101" s="134"/>
      <c r="G101" s="134"/>
      <c r="H101" s="134"/>
      <c r="I101" s="70" t="s">
        <v>93</v>
      </c>
      <c r="J101" s="135">
        <v>111</v>
      </c>
      <c r="K101" s="135"/>
      <c r="L101" s="135"/>
      <c r="M101" s="77">
        <f>N101+P101+Q101+S101+T101+U101+V101+W101+X101+Y101+R101+O101</f>
        <v>23278222</v>
      </c>
      <c r="N101" s="71">
        <v>22750786</v>
      </c>
      <c r="O101" s="71"/>
      <c r="P101" s="71"/>
      <c r="Q101" s="71"/>
      <c r="R101" s="71"/>
      <c r="S101" s="71"/>
      <c r="T101" s="78"/>
      <c r="U101" s="78"/>
      <c r="V101" s="71">
        <v>527436</v>
      </c>
      <c r="W101" s="78"/>
      <c r="X101" s="78"/>
      <c r="Y101" s="78"/>
      <c r="Z101" s="78"/>
    </row>
    <row r="102" spans="1:26" ht="18.75" customHeight="1">
      <c r="A102" s="134" t="s">
        <v>28</v>
      </c>
      <c r="B102" s="134"/>
      <c r="C102" s="134"/>
      <c r="D102" s="134"/>
      <c r="E102" s="134"/>
      <c r="F102" s="134"/>
      <c r="G102" s="134"/>
      <c r="H102" s="134"/>
      <c r="I102" s="70" t="s">
        <v>94</v>
      </c>
      <c r="J102" s="135">
        <v>119</v>
      </c>
      <c r="K102" s="135"/>
      <c r="L102" s="135"/>
      <c r="M102" s="77">
        <f>N102+P102+Q102+S102+T102+U102+V102+W102+X102+Y102+R102+O102</f>
        <v>7030019</v>
      </c>
      <c r="N102" s="71">
        <v>6870737</v>
      </c>
      <c r="O102" s="71"/>
      <c r="P102" s="71"/>
      <c r="Q102" s="71"/>
      <c r="R102" s="71"/>
      <c r="S102" s="71"/>
      <c r="T102" s="71"/>
      <c r="U102" s="71"/>
      <c r="V102" s="71">
        <v>159282</v>
      </c>
      <c r="W102" s="71"/>
      <c r="X102" s="71"/>
      <c r="Y102" s="71"/>
      <c r="Z102" s="71"/>
    </row>
    <row r="103" spans="1:26" ht="18.75" customHeight="1">
      <c r="A103" s="134" t="s">
        <v>25</v>
      </c>
      <c r="B103" s="134"/>
      <c r="C103" s="134"/>
      <c r="D103" s="134"/>
      <c r="E103" s="134"/>
      <c r="F103" s="134"/>
      <c r="G103" s="134"/>
      <c r="H103" s="134"/>
      <c r="I103" s="70" t="s">
        <v>95</v>
      </c>
      <c r="J103" s="135">
        <v>112</v>
      </c>
      <c r="K103" s="135"/>
      <c r="L103" s="135"/>
      <c r="M103" s="77">
        <f>N103+P103+Q103+S103+T103+U103+V103+W103+X103+Y103+R103+O103</f>
        <v>6600</v>
      </c>
      <c r="N103" s="71">
        <v>6600</v>
      </c>
      <c r="O103" s="71"/>
      <c r="P103" s="71"/>
      <c r="Q103" s="71"/>
      <c r="R103" s="71"/>
      <c r="S103" s="71"/>
      <c r="T103" s="71"/>
      <c r="U103" s="71"/>
      <c r="V103" s="71"/>
      <c r="W103" s="71"/>
      <c r="X103" s="71"/>
      <c r="Y103" s="71"/>
      <c r="Z103" s="71"/>
    </row>
    <row r="104" spans="1:26" ht="18.75" customHeight="1">
      <c r="A104" s="138" t="s">
        <v>73</v>
      </c>
      <c r="B104" s="138"/>
      <c r="C104" s="138"/>
      <c r="D104" s="138"/>
      <c r="E104" s="138"/>
      <c r="F104" s="138"/>
      <c r="G104" s="138"/>
      <c r="H104" s="138"/>
      <c r="I104" s="75" t="s">
        <v>96</v>
      </c>
      <c r="J104" s="137">
        <v>300</v>
      </c>
      <c r="K104" s="137"/>
      <c r="L104" s="137"/>
      <c r="M104" s="76">
        <f>N104+P104+Q104+S104+T104+U104+V104+W104+X104+Y104+R104</f>
        <v>0</v>
      </c>
      <c r="N104" s="76"/>
      <c r="O104" s="76"/>
      <c r="P104" s="76"/>
      <c r="Q104" s="76"/>
      <c r="R104" s="76"/>
      <c r="S104" s="76"/>
      <c r="T104" s="76"/>
      <c r="U104" s="76"/>
      <c r="V104" s="76"/>
      <c r="W104" s="76"/>
      <c r="X104" s="76"/>
      <c r="Y104" s="76"/>
      <c r="Z104" s="76"/>
    </row>
    <row r="105" spans="1:26" ht="18.75">
      <c r="A105" s="134" t="s">
        <v>18</v>
      </c>
      <c r="B105" s="134"/>
      <c r="C105" s="134"/>
      <c r="D105" s="134"/>
      <c r="E105" s="134"/>
      <c r="F105" s="134"/>
      <c r="G105" s="134"/>
      <c r="H105" s="134"/>
      <c r="I105" s="79"/>
      <c r="J105" s="135"/>
      <c r="K105" s="135"/>
      <c r="L105" s="135"/>
      <c r="M105" s="77"/>
      <c r="N105" s="71"/>
      <c r="O105" s="71"/>
      <c r="P105" s="71"/>
      <c r="Q105" s="71"/>
      <c r="R105" s="71"/>
      <c r="S105" s="71"/>
      <c r="T105" s="78"/>
      <c r="U105" s="78"/>
      <c r="V105" s="78"/>
      <c r="W105" s="78"/>
      <c r="X105" s="78"/>
      <c r="Y105" s="78"/>
      <c r="Z105" s="78"/>
    </row>
    <row r="106" spans="1:26" ht="18.75" customHeight="1">
      <c r="A106" s="134" t="s">
        <v>74</v>
      </c>
      <c r="B106" s="134"/>
      <c r="C106" s="134"/>
      <c r="D106" s="134"/>
      <c r="E106" s="134"/>
      <c r="F106" s="134"/>
      <c r="G106" s="134"/>
      <c r="H106" s="134"/>
      <c r="I106" s="70" t="s">
        <v>97</v>
      </c>
      <c r="J106" s="135">
        <v>850</v>
      </c>
      <c r="K106" s="135"/>
      <c r="L106" s="135"/>
      <c r="M106" s="77">
        <f>M107+M108+M109</f>
        <v>338308</v>
      </c>
      <c r="N106" s="77">
        <f>N107+N108+N109</f>
        <v>338308</v>
      </c>
      <c r="O106" s="77">
        <f>O107+O108+O109</f>
        <v>0</v>
      </c>
      <c r="P106" s="77">
        <f aca="true" t="shared" si="5" ref="P106:Z106">P107+P108+P109</f>
        <v>0</v>
      </c>
      <c r="Q106" s="77">
        <f>Q107+Q108+Q109</f>
        <v>0</v>
      </c>
      <c r="R106" s="77">
        <f>R107+R108+R109</f>
        <v>0</v>
      </c>
      <c r="S106" s="77">
        <f t="shared" si="5"/>
        <v>0</v>
      </c>
      <c r="T106" s="77">
        <f t="shared" si="5"/>
        <v>0</v>
      </c>
      <c r="U106" s="77">
        <f t="shared" si="5"/>
        <v>0</v>
      </c>
      <c r="V106" s="77">
        <f t="shared" si="5"/>
        <v>0</v>
      </c>
      <c r="W106" s="77">
        <f t="shared" si="5"/>
        <v>0</v>
      </c>
      <c r="X106" s="77">
        <f t="shared" si="5"/>
        <v>0</v>
      </c>
      <c r="Y106" s="77">
        <f t="shared" si="5"/>
        <v>0</v>
      </c>
      <c r="Z106" s="77">
        <f t="shared" si="5"/>
        <v>0</v>
      </c>
    </row>
    <row r="107" spans="1:26" ht="18.75" customHeight="1">
      <c r="A107" s="134" t="s">
        <v>185</v>
      </c>
      <c r="B107" s="134"/>
      <c r="C107" s="134"/>
      <c r="D107" s="134"/>
      <c r="E107" s="134"/>
      <c r="F107" s="134"/>
      <c r="G107" s="134"/>
      <c r="H107" s="134"/>
      <c r="I107" s="70" t="s">
        <v>186</v>
      </c>
      <c r="J107" s="135">
        <v>851</v>
      </c>
      <c r="K107" s="135"/>
      <c r="L107" s="135"/>
      <c r="M107" s="77">
        <f>N107+P107+Q107+S107+T107+U107+V107+W107+X107+Y107+R107+O107</f>
        <v>333808</v>
      </c>
      <c r="N107" s="71">
        <f>300178+33630</f>
        <v>333808</v>
      </c>
      <c r="O107" s="71"/>
      <c r="P107" s="71"/>
      <c r="Q107" s="71"/>
      <c r="R107" s="71"/>
      <c r="S107" s="71"/>
      <c r="T107" s="71"/>
      <c r="U107" s="71"/>
      <c r="V107" s="71"/>
      <c r="W107" s="71"/>
      <c r="X107" s="71"/>
      <c r="Y107" s="71"/>
      <c r="Z107" s="71"/>
    </row>
    <row r="108" spans="1:26" ht="18.75" customHeight="1">
      <c r="A108" s="134" t="s">
        <v>187</v>
      </c>
      <c r="B108" s="134"/>
      <c r="C108" s="134"/>
      <c r="D108" s="134"/>
      <c r="E108" s="134"/>
      <c r="F108" s="134"/>
      <c r="G108" s="134"/>
      <c r="H108" s="134"/>
      <c r="I108" s="70" t="s">
        <v>188</v>
      </c>
      <c r="J108" s="135">
        <v>852</v>
      </c>
      <c r="K108" s="135"/>
      <c r="L108" s="135"/>
      <c r="M108" s="77">
        <f>N108+P108+Q108+S108+T108+U108+V108+W108+X108+Y108+R108+O108</f>
        <v>4500</v>
      </c>
      <c r="N108" s="71">
        <v>4500</v>
      </c>
      <c r="O108" s="71"/>
      <c r="P108" s="71"/>
      <c r="Q108" s="71"/>
      <c r="R108" s="71"/>
      <c r="S108" s="71"/>
      <c r="T108" s="71"/>
      <c r="U108" s="71"/>
      <c r="V108" s="71"/>
      <c r="W108" s="71"/>
      <c r="X108" s="71"/>
      <c r="Y108" s="71"/>
      <c r="Z108" s="71"/>
    </row>
    <row r="109" spans="1:26" ht="18.75" customHeight="1">
      <c r="A109" s="134" t="s">
        <v>189</v>
      </c>
      <c r="B109" s="134"/>
      <c r="C109" s="134"/>
      <c r="D109" s="134"/>
      <c r="E109" s="134"/>
      <c r="F109" s="134"/>
      <c r="G109" s="134"/>
      <c r="H109" s="134"/>
      <c r="I109" s="70" t="s">
        <v>190</v>
      </c>
      <c r="J109" s="135">
        <v>853</v>
      </c>
      <c r="K109" s="135"/>
      <c r="L109" s="135"/>
      <c r="M109" s="77">
        <f>N109+P109+Q109+S109+T109+U109+V109+W109+X109+Y109+R109+O109</f>
        <v>0</v>
      </c>
      <c r="N109" s="71"/>
      <c r="O109" s="71"/>
      <c r="P109" s="71"/>
      <c r="Q109" s="71"/>
      <c r="R109" s="71"/>
      <c r="S109" s="71"/>
      <c r="T109" s="71"/>
      <c r="U109" s="71"/>
      <c r="V109" s="71"/>
      <c r="W109" s="71"/>
      <c r="X109" s="71"/>
      <c r="Y109" s="71"/>
      <c r="Z109" s="71"/>
    </row>
    <row r="110" spans="1:26" ht="18.75" customHeight="1">
      <c r="A110" s="134" t="s">
        <v>98</v>
      </c>
      <c r="B110" s="134"/>
      <c r="C110" s="134"/>
      <c r="D110" s="134"/>
      <c r="E110" s="134"/>
      <c r="F110" s="134"/>
      <c r="G110" s="134"/>
      <c r="H110" s="134"/>
      <c r="I110" s="70" t="s">
        <v>99</v>
      </c>
      <c r="J110" s="135"/>
      <c r="K110" s="135"/>
      <c r="L110" s="135"/>
      <c r="M110" s="77">
        <f>N110+P110+Q110+S110+T110+U110+V110+W110+X110+Y110+R110+O110</f>
        <v>0</v>
      </c>
      <c r="N110" s="71"/>
      <c r="O110" s="71"/>
      <c r="P110" s="71"/>
      <c r="Q110" s="71"/>
      <c r="R110" s="71"/>
      <c r="S110" s="71"/>
      <c r="T110" s="71"/>
      <c r="U110" s="71"/>
      <c r="V110" s="71"/>
      <c r="W110" s="71"/>
      <c r="X110" s="71"/>
      <c r="Y110" s="71"/>
      <c r="Z110" s="71"/>
    </row>
    <row r="111" spans="1:26" ht="38.25" customHeight="1">
      <c r="A111" s="138" t="s">
        <v>75</v>
      </c>
      <c r="B111" s="138"/>
      <c r="C111" s="138"/>
      <c r="D111" s="138"/>
      <c r="E111" s="138"/>
      <c r="F111" s="138"/>
      <c r="G111" s="138"/>
      <c r="H111" s="138"/>
      <c r="I111" s="80" t="s">
        <v>100</v>
      </c>
      <c r="J111" s="137">
        <v>240</v>
      </c>
      <c r="K111" s="137"/>
      <c r="L111" s="137"/>
      <c r="M111" s="82">
        <f aca="true" t="shared" si="6" ref="M111:Z111">M113+M114+M115+M116+M117+M118+M119+M120+M122</f>
        <v>0</v>
      </c>
      <c r="N111" s="82">
        <f t="shared" si="6"/>
        <v>0</v>
      </c>
      <c r="O111" s="82">
        <f t="shared" si="6"/>
        <v>0</v>
      </c>
      <c r="P111" s="82">
        <f t="shared" si="6"/>
        <v>0</v>
      </c>
      <c r="Q111" s="82">
        <f t="shared" si="6"/>
        <v>0</v>
      </c>
      <c r="R111" s="82">
        <f t="shared" si="6"/>
        <v>0</v>
      </c>
      <c r="S111" s="82">
        <f t="shared" si="6"/>
        <v>0</v>
      </c>
      <c r="T111" s="82">
        <f t="shared" si="6"/>
        <v>0</v>
      </c>
      <c r="U111" s="82">
        <f t="shared" si="6"/>
        <v>0</v>
      </c>
      <c r="V111" s="82">
        <f t="shared" si="6"/>
        <v>0</v>
      </c>
      <c r="W111" s="82">
        <f t="shared" si="6"/>
        <v>0</v>
      </c>
      <c r="X111" s="82">
        <f t="shared" si="6"/>
        <v>0</v>
      </c>
      <c r="Y111" s="82">
        <f t="shared" si="6"/>
        <v>0</v>
      </c>
      <c r="Z111" s="82">
        <f t="shared" si="6"/>
        <v>0</v>
      </c>
    </row>
    <row r="112" spans="1:26" ht="18.75" customHeight="1">
      <c r="A112" s="134" t="s">
        <v>79</v>
      </c>
      <c r="B112" s="134"/>
      <c r="C112" s="134"/>
      <c r="D112" s="134"/>
      <c r="E112" s="134"/>
      <c r="F112" s="134"/>
      <c r="G112" s="134"/>
      <c r="H112" s="134"/>
      <c r="I112" s="70"/>
      <c r="J112" s="135"/>
      <c r="K112" s="135"/>
      <c r="L112" s="135"/>
      <c r="M112" s="72"/>
      <c r="N112" s="71"/>
      <c r="O112" s="71"/>
      <c r="P112" s="71"/>
      <c r="Q112" s="71"/>
      <c r="R112" s="71"/>
      <c r="S112" s="71"/>
      <c r="T112" s="71"/>
      <c r="U112" s="71"/>
      <c r="V112" s="71"/>
      <c r="W112" s="71"/>
      <c r="X112" s="71"/>
      <c r="Y112" s="71"/>
      <c r="Z112" s="71"/>
    </row>
    <row r="113" spans="1:26" ht="18.75" customHeight="1">
      <c r="A113" s="134" t="s">
        <v>19</v>
      </c>
      <c r="B113" s="134"/>
      <c r="C113" s="134"/>
      <c r="D113" s="134"/>
      <c r="E113" s="134"/>
      <c r="F113" s="134"/>
      <c r="G113" s="134"/>
      <c r="H113" s="134"/>
      <c r="I113" s="70" t="s">
        <v>194</v>
      </c>
      <c r="J113" s="135">
        <v>244</v>
      </c>
      <c r="K113" s="135"/>
      <c r="L113" s="135"/>
      <c r="M113" s="77">
        <f>N113+P113+Q113+S113+T113+U113+V113+W113+X113+Y113+R113+O113</f>
        <v>0</v>
      </c>
      <c r="N113" s="72"/>
      <c r="O113" s="72"/>
      <c r="P113" s="72"/>
      <c r="Q113" s="72"/>
      <c r="R113" s="72"/>
      <c r="S113" s="71"/>
      <c r="T113" s="71"/>
      <c r="U113" s="71"/>
      <c r="V113" s="71"/>
      <c r="W113" s="71"/>
      <c r="X113" s="71"/>
      <c r="Y113" s="71"/>
      <c r="Z113" s="71"/>
    </row>
    <row r="114" spans="1:26" ht="18.75" customHeight="1">
      <c r="A114" s="134" t="s">
        <v>159</v>
      </c>
      <c r="B114" s="134"/>
      <c r="C114" s="134"/>
      <c r="D114" s="134"/>
      <c r="E114" s="134"/>
      <c r="F114" s="134"/>
      <c r="G114" s="134"/>
      <c r="H114" s="134"/>
      <c r="I114" s="70" t="s">
        <v>195</v>
      </c>
      <c r="J114" s="135">
        <v>244</v>
      </c>
      <c r="K114" s="135"/>
      <c r="L114" s="135"/>
      <c r="M114" s="77">
        <f aca="true" t="shared" si="7" ref="M114:M122">N114+P114+Q114+S114+T114+U114+V114+W114+X114+Y114+R114+O114</f>
        <v>0</v>
      </c>
      <c r="N114" s="72"/>
      <c r="O114" s="72"/>
      <c r="P114" s="72"/>
      <c r="Q114" s="72"/>
      <c r="R114" s="72"/>
      <c r="S114" s="71"/>
      <c r="T114" s="71"/>
      <c r="U114" s="71"/>
      <c r="V114" s="71"/>
      <c r="W114" s="71"/>
      <c r="X114" s="71"/>
      <c r="Y114" s="71"/>
      <c r="Z114" s="71"/>
    </row>
    <row r="115" spans="1:26" ht="18.75" customHeight="1">
      <c r="A115" s="134" t="s">
        <v>20</v>
      </c>
      <c r="B115" s="134"/>
      <c r="C115" s="134"/>
      <c r="D115" s="134"/>
      <c r="E115" s="134"/>
      <c r="F115" s="134"/>
      <c r="G115" s="134"/>
      <c r="H115" s="134"/>
      <c r="I115" s="70" t="s">
        <v>196</v>
      </c>
      <c r="J115" s="135">
        <v>244</v>
      </c>
      <c r="K115" s="135"/>
      <c r="L115" s="135"/>
      <c r="M115" s="77">
        <f t="shared" si="7"/>
        <v>0</v>
      </c>
      <c r="N115" s="72"/>
      <c r="O115" s="72"/>
      <c r="P115" s="72"/>
      <c r="Q115" s="72"/>
      <c r="R115" s="72"/>
      <c r="S115" s="71"/>
      <c r="T115" s="71"/>
      <c r="U115" s="71"/>
      <c r="V115" s="71"/>
      <c r="W115" s="71"/>
      <c r="X115" s="71"/>
      <c r="Y115" s="71"/>
      <c r="Z115" s="71"/>
    </row>
    <row r="116" spans="1:26" ht="44.25" customHeight="1">
      <c r="A116" s="134" t="s">
        <v>119</v>
      </c>
      <c r="B116" s="134"/>
      <c r="C116" s="134"/>
      <c r="D116" s="134"/>
      <c r="E116" s="134"/>
      <c r="F116" s="134"/>
      <c r="G116" s="134"/>
      <c r="H116" s="134"/>
      <c r="I116" s="70" t="s">
        <v>197</v>
      </c>
      <c r="J116" s="135">
        <v>244</v>
      </c>
      <c r="K116" s="135"/>
      <c r="L116" s="135"/>
      <c r="M116" s="77">
        <f t="shared" si="7"/>
        <v>0</v>
      </c>
      <c r="N116" s="72"/>
      <c r="O116" s="72"/>
      <c r="P116" s="72"/>
      <c r="Q116" s="72"/>
      <c r="R116" s="72"/>
      <c r="S116" s="71"/>
      <c r="T116" s="71"/>
      <c r="U116" s="71"/>
      <c r="V116" s="71"/>
      <c r="W116" s="71"/>
      <c r="X116" s="71"/>
      <c r="Y116" s="71"/>
      <c r="Z116" s="71"/>
    </row>
    <row r="117" spans="1:26" ht="18.75" customHeight="1">
      <c r="A117" s="134" t="s">
        <v>26</v>
      </c>
      <c r="B117" s="134"/>
      <c r="C117" s="134"/>
      <c r="D117" s="134"/>
      <c r="E117" s="134"/>
      <c r="F117" s="134"/>
      <c r="G117" s="134"/>
      <c r="H117" s="134"/>
      <c r="I117" s="70" t="s">
        <v>198</v>
      </c>
      <c r="J117" s="135">
        <v>244</v>
      </c>
      <c r="K117" s="135"/>
      <c r="L117" s="135"/>
      <c r="M117" s="77">
        <f t="shared" si="7"/>
        <v>0</v>
      </c>
      <c r="N117" s="72"/>
      <c r="O117" s="72"/>
      <c r="P117" s="72"/>
      <c r="Q117" s="72"/>
      <c r="R117" s="72"/>
      <c r="S117" s="71"/>
      <c r="T117" s="71"/>
      <c r="U117" s="71"/>
      <c r="V117" s="71"/>
      <c r="W117" s="71"/>
      <c r="X117" s="71"/>
      <c r="Y117" s="71"/>
      <c r="Z117" s="71"/>
    </row>
    <row r="118" spans="1:26" ht="18.75" customHeight="1">
      <c r="A118" s="134" t="s">
        <v>27</v>
      </c>
      <c r="B118" s="134"/>
      <c r="C118" s="134"/>
      <c r="D118" s="134"/>
      <c r="E118" s="134"/>
      <c r="F118" s="134"/>
      <c r="G118" s="134"/>
      <c r="H118" s="134"/>
      <c r="I118" s="70" t="s">
        <v>199</v>
      </c>
      <c r="J118" s="135">
        <v>244</v>
      </c>
      <c r="K118" s="135"/>
      <c r="L118" s="135"/>
      <c r="M118" s="77">
        <f t="shared" si="7"/>
        <v>0</v>
      </c>
      <c r="N118" s="72"/>
      <c r="O118" s="72"/>
      <c r="P118" s="72"/>
      <c r="Q118" s="72"/>
      <c r="R118" s="72"/>
      <c r="S118" s="71"/>
      <c r="T118" s="71"/>
      <c r="U118" s="71"/>
      <c r="V118" s="71"/>
      <c r="W118" s="71"/>
      <c r="X118" s="71"/>
      <c r="Y118" s="71"/>
      <c r="Z118" s="71"/>
    </row>
    <row r="119" spans="1:26" ht="20.25" customHeight="1">
      <c r="A119" s="134" t="s">
        <v>21</v>
      </c>
      <c r="B119" s="134"/>
      <c r="C119" s="134"/>
      <c r="D119" s="134"/>
      <c r="E119" s="134"/>
      <c r="F119" s="134"/>
      <c r="G119" s="134"/>
      <c r="H119" s="134"/>
      <c r="I119" s="70" t="s">
        <v>200</v>
      </c>
      <c r="J119" s="135">
        <v>244</v>
      </c>
      <c r="K119" s="135"/>
      <c r="L119" s="135"/>
      <c r="M119" s="77">
        <f t="shared" si="7"/>
        <v>0</v>
      </c>
      <c r="N119" s="72"/>
      <c r="O119" s="72"/>
      <c r="P119" s="72"/>
      <c r="Q119" s="77"/>
      <c r="R119" s="77"/>
      <c r="S119" s="71"/>
      <c r="T119" s="78"/>
      <c r="U119" s="78"/>
      <c r="V119" s="71"/>
      <c r="W119" s="71"/>
      <c r="X119" s="71"/>
      <c r="Y119" s="78"/>
      <c r="Z119" s="71"/>
    </row>
    <row r="120" spans="1:26" ht="20.25" customHeight="1">
      <c r="A120" s="134" t="s">
        <v>22</v>
      </c>
      <c r="B120" s="134"/>
      <c r="C120" s="134"/>
      <c r="D120" s="134"/>
      <c r="E120" s="134"/>
      <c r="F120" s="134"/>
      <c r="G120" s="134"/>
      <c r="H120" s="134"/>
      <c r="I120" s="70" t="s">
        <v>201</v>
      </c>
      <c r="J120" s="135">
        <v>244</v>
      </c>
      <c r="K120" s="135"/>
      <c r="L120" s="135"/>
      <c r="M120" s="77">
        <f t="shared" si="7"/>
        <v>0</v>
      </c>
      <c r="N120" s="72"/>
      <c r="O120" s="72"/>
      <c r="P120" s="72"/>
      <c r="Q120" s="72"/>
      <c r="R120" s="72"/>
      <c r="S120" s="71"/>
      <c r="T120" s="71"/>
      <c r="U120" s="78"/>
      <c r="V120" s="71"/>
      <c r="W120" s="78"/>
      <c r="X120" s="78"/>
      <c r="Y120" s="78"/>
      <c r="Z120" s="71"/>
    </row>
    <row r="121" spans="1:26" ht="18.75">
      <c r="A121" s="134" t="s">
        <v>166</v>
      </c>
      <c r="B121" s="134"/>
      <c r="C121" s="134"/>
      <c r="D121" s="134"/>
      <c r="E121" s="134"/>
      <c r="F121" s="134"/>
      <c r="G121" s="134"/>
      <c r="H121" s="134"/>
      <c r="I121" s="70"/>
      <c r="J121" s="135">
        <v>244</v>
      </c>
      <c r="K121" s="135"/>
      <c r="L121" s="135"/>
      <c r="M121" s="77">
        <f t="shared" si="7"/>
        <v>0</v>
      </c>
      <c r="N121" s="72"/>
      <c r="O121" s="72"/>
      <c r="P121" s="72"/>
      <c r="Q121" s="72"/>
      <c r="R121" s="72"/>
      <c r="S121" s="71"/>
      <c r="T121" s="71"/>
      <c r="U121" s="78"/>
      <c r="V121" s="78"/>
      <c r="W121" s="78"/>
      <c r="X121" s="78"/>
      <c r="Y121" s="78"/>
      <c r="Z121" s="71"/>
    </row>
    <row r="122" spans="1:26" ht="18.75">
      <c r="A122" s="134" t="s">
        <v>192</v>
      </c>
      <c r="B122" s="134"/>
      <c r="C122" s="134"/>
      <c r="D122" s="134"/>
      <c r="E122" s="134"/>
      <c r="F122" s="134"/>
      <c r="G122" s="134"/>
      <c r="H122" s="134"/>
      <c r="I122" s="70" t="s">
        <v>202</v>
      </c>
      <c r="J122" s="135">
        <v>244</v>
      </c>
      <c r="K122" s="135"/>
      <c r="L122" s="135"/>
      <c r="M122" s="77">
        <f t="shared" si="7"/>
        <v>0</v>
      </c>
      <c r="N122" s="72"/>
      <c r="O122" s="72"/>
      <c r="P122" s="72"/>
      <c r="Q122" s="72"/>
      <c r="R122" s="72"/>
      <c r="S122" s="71"/>
      <c r="T122" s="71"/>
      <c r="U122" s="78"/>
      <c r="V122" s="78"/>
      <c r="W122" s="78"/>
      <c r="X122" s="78"/>
      <c r="Y122" s="78"/>
      <c r="Z122" s="71"/>
    </row>
    <row r="123" spans="1:26" ht="18.75" customHeight="1">
      <c r="A123" s="138" t="s">
        <v>77</v>
      </c>
      <c r="B123" s="138"/>
      <c r="C123" s="138"/>
      <c r="D123" s="138"/>
      <c r="E123" s="138"/>
      <c r="F123" s="138"/>
      <c r="G123" s="138"/>
      <c r="H123" s="138"/>
      <c r="I123" s="81" t="s">
        <v>101</v>
      </c>
      <c r="J123" s="137">
        <v>240</v>
      </c>
      <c r="K123" s="137"/>
      <c r="L123" s="137"/>
      <c r="M123" s="82">
        <f aca="true" t="shared" si="8" ref="M123:Z123">M125+M126+M127+M128+M129+M130+M131+M132+M134</f>
        <v>4292289</v>
      </c>
      <c r="N123" s="82">
        <f t="shared" si="8"/>
        <v>3163430</v>
      </c>
      <c r="O123" s="82">
        <f t="shared" si="8"/>
        <v>0</v>
      </c>
      <c r="P123" s="82">
        <f t="shared" si="8"/>
        <v>40431</v>
      </c>
      <c r="Q123" s="82">
        <f t="shared" si="8"/>
        <v>514830</v>
      </c>
      <c r="R123" s="82">
        <f t="shared" si="8"/>
        <v>0</v>
      </c>
      <c r="S123" s="82">
        <f t="shared" si="8"/>
        <v>0</v>
      </c>
      <c r="T123" s="82">
        <f t="shared" si="8"/>
        <v>0</v>
      </c>
      <c r="U123" s="82">
        <f t="shared" si="8"/>
        <v>0</v>
      </c>
      <c r="V123" s="82">
        <f t="shared" si="8"/>
        <v>265842</v>
      </c>
      <c r="W123" s="82">
        <f t="shared" si="8"/>
        <v>0</v>
      </c>
      <c r="X123" s="82">
        <f t="shared" si="8"/>
        <v>0</v>
      </c>
      <c r="Y123" s="82">
        <f t="shared" si="8"/>
        <v>307756</v>
      </c>
      <c r="Z123" s="82">
        <f t="shared" si="8"/>
        <v>0</v>
      </c>
    </row>
    <row r="124" spans="1:26" ht="18.75" customHeight="1">
      <c r="A124" s="134" t="s">
        <v>79</v>
      </c>
      <c r="B124" s="134"/>
      <c r="C124" s="134"/>
      <c r="D124" s="134"/>
      <c r="E124" s="134"/>
      <c r="F124" s="134"/>
      <c r="G124" s="134"/>
      <c r="H124" s="134"/>
      <c r="I124" s="70"/>
      <c r="J124" s="135"/>
      <c r="K124" s="135"/>
      <c r="L124" s="135"/>
      <c r="M124" s="72"/>
      <c r="N124" s="71"/>
      <c r="O124" s="71"/>
      <c r="P124" s="71"/>
      <c r="Q124" s="71"/>
      <c r="R124" s="71"/>
      <c r="S124" s="71"/>
      <c r="T124" s="71"/>
      <c r="U124" s="71"/>
      <c r="V124" s="71"/>
      <c r="W124" s="71"/>
      <c r="X124" s="71"/>
      <c r="Y124" s="71"/>
      <c r="Z124" s="71"/>
    </row>
    <row r="125" spans="1:26" ht="18.75" customHeight="1">
      <c r="A125" s="134" t="s">
        <v>19</v>
      </c>
      <c r="B125" s="134"/>
      <c r="C125" s="134"/>
      <c r="D125" s="134"/>
      <c r="E125" s="134"/>
      <c r="F125" s="134"/>
      <c r="G125" s="134"/>
      <c r="H125" s="134"/>
      <c r="I125" s="70" t="s">
        <v>102</v>
      </c>
      <c r="J125" s="135">
        <v>244</v>
      </c>
      <c r="K125" s="135"/>
      <c r="L125" s="135"/>
      <c r="M125" s="77">
        <f>N125+P125+Q125+S125+T125+U125+V125+W125+X125+Y125+R125+O125</f>
        <v>43200</v>
      </c>
      <c r="N125" s="72">
        <f>7200+36000</f>
        <v>43200</v>
      </c>
      <c r="O125" s="72"/>
      <c r="P125" s="72"/>
      <c r="Q125" s="72"/>
      <c r="R125" s="72"/>
      <c r="S125" s="71"/>
      <c r="T125" s="71"/>
      <c r="U125" s="71"/>
      <c r="V125" s="71"/>
      <c r="W125" s="71"/>
      <c r="X125" s="71"/>
      <c r="Y125" s="71"/>
      <c r="Z125" s="71"/>
    </row>
    <row r="126" spans="1:26" ht="18.75" customHeight="1">
      <c r="A126" s="134" t="s">
        <v>159</v>
      </c>
      <c r="B126" s="134"/>
      <c r="C126" s="134"/>
      <c r="D126" s="134"/>
      <c r="E126" s="134"/>
      <c r="F126" s="134"/>
      <c r="G126" s="134"/>
      <c r="H126" s="134"/>
      <c r="I126" s="70" t="s">
        <v>103</v>
      </c>
      <c r="J126" s="135">
        <v>244</v>
      </c>
      <c r="K126" s="135"/>
      <c r="L126" s="135"/>
      <c r="M126" s="77">
        <f aca="true" t="shared" si="9" ref="M126:M134">N126+P126+Q126+S126+T126+U126+V126+W126+X126+Y126+R126+O126</f>
        <v>0</v>
      </c>
      <c r="N126" s="72"/>
      <c r="O126" s="72"/>
      <c r="P126" s="72"/>
      <c r="Q126" s="72"/>
      <c r="R126" s="72"/>
      <c r="S126" s="71"/>
      <c r="T126" s="71"/>
      <c r="U126" s="71"/>
      <c r="V126" s="71"/>
      <c r="W126" s="71"/>
      <c r="X126" s="71"/>
      <c r="Y126" s="71"/>
      <c r="Z126" s="71"/>
    </row>
    <row r="127" spans="1:26" ht="18.75" customHeight="1">
      <c r="A127" s="134" t="s">
        <v>20</v>
      </c>
      <c r="B127" s="134"/>
      <c r="C127" s="134"/>
      <c r="D127" s="134"/>
      <c r="E127" s="134"/>
      <c r="F127" s="134"/>
      <c r="G127" s="134"/>
      <c r="H127" s="134"/>
      <c r="I127" s="70" t="s">
        <v>104</v>
      </c>
      <c r="J127" s="135">
        <v>244</v>
      </c>
      <c r="K127" s="135"/>
      <c r="L127" s="135"/>
      <c r="M127" s="77">
        <f t="shared" si="9"/>
        <v>2239606</v>
      </c>
      <c r="N127" s="72">
        <v>2022600</v>
      </c>
      <c r="O127" s="72"/>
      <c r="P127" s="72"/>
      <c r="Q127" s="72"/>
      <c r="R127" s="72"/>
      <c r="S127" s="71"/>
      <c r="T127" s="71"/>
      <c r="U127" s="71"/>
      <c r="V127" s="71"/>
      <c r="W127" s="71"/>
      <c r="X127" s="71"/>
      <c r="Y127" s="71">
        <v>217006</v>
      </c>
      <c r="Z127" s="71"/>
    </row>
    <row r="128" spans="1:26" ht="44.25" customHeight="1">
      <c r="A128" s="134" t="s">
        <v>119</v>
      </c>
      <c r="B128" s="134"/>
      <c r="C128" s="134"/>
      <c r="D128" s="134"/>
      <c r="E128" s="134"/>
      <c r="F128" s="134"/>
      <c r="G128" s="134"/>
      <c r="H128" s="134"/>
      <c r="I128" s="70" t="s">
        <v>105</v>
      </c>
      <c r="J128" s="135">
        <v>244</v>
      </c>
      <c r="K128" s="135"/>
      <c r="L128" s="135"/>
      <c r="M128" s="77">
        <f t="shared" si="9"/>
        <v>0</v>
      </c>
      <c r="N128" s="72"/>
      <c r="O128" s="72"/>
      <c r="P128" s="72"/>
      <c r="Q128" s="72"/>
      <c r="R128" s="72"/>
      <c r="S128" s="71"/>
      <c r="T128" s="71"/>
      <c r="U128" s="71"/>
      <c r="V128" s="71"/>
      <c r="W128" s="71"/>
      <c r="X128" s="71"/>
      <c r="Y128" s="71"/>
      <c r="Z128" s="71"/>
    </row>
    <row r="129" spans="1:26" ht="18.75" customHeight="1">
      <c r="A129" s="134" t="s">
        <v>26</v>
      </c>
      <c r="B129" s="134"/>
      <c r="C129" s="134"/>
      <c r="D129" s="134"/>
      <c r="E129" s="134"/>
      <c r="F129" s="134"/>
      <c r="G129" s="134"/>
      <c r="H129" s="134"/>
      <c r="I129" s="70" t="s">
        <v>106</v>
      </c>
      <c r="J129" s="135">
        <v>244</v>
      </c>
      <c r="K129" s="135"/>
      <c r="L129" s="135"/>
      <c r="M129" s="77">
        <f t="shared" si="9"/>
        <v>216100</v>
      </c>
      <c r="N129" s="72">
        <v>136100</v>
      </c>
      <c r="O129" s="72"/>
      <c r="P129" s="72"/>
      <c r="Q129" s="72"/>
      <c r="R129" s="72"/>
      <c r="S129" s="71"/>
      <c r="T129" s="71"/>
      <c r="U129" s="71"/>
      <c r="V129" s="71">
        <v>80000</v>
      </c>
      <c r="W129" s="71"/>
      <c r="X129" s="71"/>
      <c r="Y129" s="71"/>
      <c r="Z129" s="71"/>
    </row>
    <row r="130" spans="1:26" ht="18.75" customHeight="1">
      <c r="A130" s="134" t="s">
        <v>27</v>
      </c>
      <c r="B130" s="134"/>
      <c r="C130" s="134"/>
      <c r="D130" s="134"/>
      <c r="E130" s="134"/>
      <c r="F130" s="134"/>
      <c r="G130" s="134"/>
      <c r="H130" s="134"/>
      <c r="I130" s="70" t="s">
        <v>151</v>
      </c>
      <c r="J130" s="135">
        <v>244</v>
      </c>
      <c r="K130" s="135"/>
      <c r="L130" s="135"/>
      <c r="M130" s="77">
        <f t="shared" si="9"/>
        <v>348660</v>
      </c>
      <c r="N130" s="72">
        <f>156094+88590</f>
        <v>244684</v>
      </c>
      <c r="O130" s="72"/>
      <c r="P130" s="72"/>
      <c r="Q130" s="72"/>
      <c r="R130" s="72"/>
      <c r="S130" s="71"/>
      <c r="T130" s="71"/>
      <c r="U130" s="71"/>
      <c r="V130" s="71">
        <v>103976</v>
      </c>
      <c r="W130" s="71"/>
      <c r="X130" s="71"/>
      <c r="Y130" s="71"/>
      <c r="Z130" s="71"/>
    </row>
    <row r="131" spans="1:26" ht="20.25" customHeight="1">
      <c r="A131" s="134" t="s">
        <v>21</v>
      </c>
      <c r="B131" s="134"/>
      <c r="C131" s="134"/>
      <c r="D131" s="134"/>
      <c r="E131" s="134"/>
      <c r="F131" s="134"/>
      <c r="G131" s="134"/>
      <c r="H131" s="134"/>
      <c r="I131" s="70" t="s">
        <v>152</v>
      </c>
      <c r="J131" s="135">
        <v>244</v>
      </c>
      <c r="K131" s="135"/>
      <c r="L131" s="135"/>
      <c r="M131" s="77">
        <f t="shared" si="9"/>
        <v>711929</v>
      </c>
      <c r="N131" s="72">
        <v>561246</v>
      </c>
      <c r="O131" s="72"/>
      <c r="P131" s="72"/>
      <c r="Q131" s="77"/>
      <c r="R131" s="77"/>
      <c r="S131" s="71"/>
      <c r="T131" s="78"/>
      <c r="U131" s="78"/>
      <c r="V131" s="71">
        <v>59933</v>
      </c>
      <c r="W131" s="71"/>
      <c r="X131" s="71"/>
      <c r="Y131" s="71">
        <v>90750</v>
      </c>
      <c r="Z131" s="71"/>
    </row>
    <row r="132" spans="1:26" ht="20.25" customHeight="1">
      <c r="A132" s="134" t="s">
        <v>22</v>
      </c>
      <c r="B132" s="134"/>
      <c r="C132" s="134"/>
      <c r="D132" s="134"/>
      <c r="E132" s="134"/>
      <c r="F132" s="134"/>
      <c r="G132" s="134"/>
      <c r="H132" s="134"/>
      <c r="I132" s="70" t="s">
        <v>167</v>
      </c>
      <c r="J132" s="135">
        <v>244</v>
      </c>
      <c r="K132" s="135"/>
      <c r="L132" s="135"/>
      <c r="M132" s="77">
        <f t="shared" si="9"/>
        <v>732794</v>
      </c>
      <c r="N132" s="72">
        <v>155600</v>
      </c>
      <c r="O132" s="72"/>
      <c r="P132" s="72">
        <v>40431</v>
      </c>
      <c r="Q132" s="72">
        <v>514830</v>
      </c>
      <c r="R132" s="72"/>
      <c r="S132" s="71"/>
      <c r="T132" s="71"/>
      <c r="U132" s="78"/>
      <c r="V132" s="71">
        <v>21933</v>
      </c>
      <c r="W132" s="78"/>
      <c r="X132" s="78"/>
      <c r="Y132" s="78"/>
      <c r="Z132" s="71"/>
    </row>
    <row r="133" spans="1:26" ht="18.75">
      <c r="A133" s="134" t="s">
        <v>166</v>
      </c>
      <c r="B133" s="134"/>
      <c r="C133" s="134"/>
      <c r="D133" s="134"/>
      <c r="E133" s="134"/>
      <c r="F133" s="134"/>
      <c r="G133" s="134"/>
      <c r="H133" s="134"/>
      <c r="I133" s="70"/>
      <c r="J133" s="135">
        <v>244</v>
      </c>
      <c r="K133" s="135"/>
      <c r="L133" s="135"/>
      <c r="M133" s="77">
        <f t="shared" si="9"/>
        <v>555261</v>
      </c>
      <c r="N133" s="72"/>
      <c r="O133" s="72"/>
      <c r="P133" s="72">
        <v>40431</v>
      </c>
      <c r="Q133" s="72">
        <f>Q132</f>
        <v>514830</v>
      </c>
      <c r="R133" s="72"/>
      <c r="S133" s="71"/>
      <c r="T133" s="71"/>
      <c r="U133" s="78"/>
      <c r="V133" s="78"/>
      <c r="W133" s="78"/>
      <c r="X133" s="78"/>
      <c r="Y133" s="78"/>
      <c r="Z133" s="71"/>
    </row>
    <row r="134" spans="1:26" ht="18.75">
      <c r="A134" s="134" t="s">
        <v>192</v>
      </c>
      <c r="B134" s="134"/>
      <c r="C134" s="134"/>
      <c r="D134" s="134"/>
      <c r="E134" s="134"/>
      <c r="F134" s="134"/>
      <c r="G134" s="134"/>
      <c r="H134" s="134"/>
      <c r="I134" s="70" t="s">
        <v>193</v>
      </c>
      <c r="J134" s="135">
        <v>244</v>
      </c>
      <c r="K134" s="135"/>
      <c r="L134" s="135"/>
      <c r="M134" s="77">
        <f t="shared" si="9"/>
        <v>0</v>
      </c>
      <c r="N134" s="72"/>
      <c r="O134" s="72"/>
      <c r="P134" s="72"/>
      <c r="Q134" s="72"/>
      <c r="R134" s="72"/>
      <c r="S134" s="71"/>
      <c r="T134" s="71"/>
      <c r="U134" s="78"/>
      <c r="V134" s="78"/>
      <c r="W134" s="78"/>
      <c r="X134" s="78"/>
      <c r="Y134" s="78"/>
      <c r="Z134" s="71"/>
    </row>
    <row r="135" spans="1:26" ht="18.75">
      <c r="A135" s="138" t="s">
        <v>169</v>
      </c>
      <c r="B135" s="138"/>
      <c r="C135" s="138"/>
      <c r="D135" s="138"/>
      <c r="E135" s="138"/>
      <c r="F135" s="138"/>
      <c r="G135" s="138"/>
      <c r="H135" s="138"/>
      <c r="I135" s="83" t="s">
        <v>107</v>
      </c>
      <c r="J135" s="137" t="s">
        <v>84</v>
      </c>
      <c r="K135" s="137"/>
      <c r="L135" s="137"/>
      <c r="M135" s="76">
        <f>M136+M137</f>
        <v>0</v>
      </c>
      <c r="N135" s="76">
        <f aca="true" t="shared" si="10" ref="N135:Z135">N136+N137</f>
        <v>0</v>
      </c>
      <c r="O135" s="76">
        <f>O136+O137</f>
        <v>0</v>
      </c>
      <c r="P135" s="76">
        <f t="shared" si="10"/>
        <v>0</v>
      </c>
      <c r="Q135" s="76">
        <f>Q136+Q137</f>
        <v>0</v>
      </c>
      <c r="R135" s="76">
        <f>R136+R137</f>
        <v>0</v>
      </c>
      <c r="S135" s="76">
        <f t="shared" si="10"/>
        <v>0</v>
      </c>
      <c r="T135" s="76">
        <f t="shared" si="10"/>
        <v>0</v>
      </c>
      <c r="U135" s="76">
        <f t="shared" si="10"/>
        <v>0</v>
      </c>
      <c r="V135" s="76">
        <f t="shared" si="10"/>
        <v>0</v>
      </c>
      <c r="W135" s="76">
        <f t="shared" si="10"/>
        <v>0</v>
      </c>
      <c r="X135" s="76">
        <f t="shared" si="10"/>
        <v>0</v>
      </c>
      <c r="Y135" s="76">
        <f t="shared" si="10"/>
        <v>0</v>
      </c>
      <c r="Z135" s="76">
        <f t="shared" si="10"/>
        <v>0</v>
      </c>
    </row>
    <row r="136" spans="1:26" ht="18.75" customHeight="1">
      <c r="A136" s="134" t="s">
        <v>120</v>
      </c>
      <c r="B136" s="134"/>
      <c r="C136" s="134"/>
      <c r="D136" s="134"/>
      <c r="E136" s="134"/>
      <c r="F136" s="134"/>
      <c r="G136" s="134"/>
      <c r="H136" s="134"/>
      <c r="I136" s="79" t="s">
        <v>108</v>
      </c>
      <c r="J136" s="135">
        <v>510</v>
      </c>
      <c r="K136" s="135"/>
      <c r="L136" s="135"/>
      <c r="M136" s="77">
        <f>N136+P136+Q136+S136+T136+U136+V136+W136+X136+Y136+R136+O136</f>
        <v>0</v>
      </c>
      <c r="N136" s="72"/>
      <c r="O136" s="72"/>
      <c r="P136" s="77"/>
      <c r="Q136" s="77"/>
      <c r="R136" s="77"/>
      <c r="S136" s="77"/>
      <c r="T136" s="78"/>
      <c r="U136" s="78"/>
      <c r="V136" s="78"/>
      <c r="W136" s="78"/>
      <c r="X136" s="78"/>
      <c r="Y136" s="78"/>
      <c r="Z136" s="77"/>
    </row>
    <row r="137" spans="1:26" ht="18.75" customHeight="1">
      <c r="A137" s="134" t="s">
        <v>76</v>
      </c>
      <c r="B137" s="134"/>
      <c r="C137" s="134"/>
      <c r="D137" s="134"/>
      <c r="E137" s="134"/>
      <c r="F137" s="134"/>
      <c r="G137" s="134"/>
      <c r="H137" s="134"/>
      <c r="I137" s="79" t="s">
        <v>109</v>
      </c>
      <c r="J137" s="135">
        <v>550</v>
      </c>
      <c r="K137" s="135"/>
      <c r="L137" s="135"/>
      <c r="M137" s="77">
        <f>N137+P137+Q137+S137+T137+U137+V137+W137+X137+Y137+R137+O137</f>
        <v>0</v>
      </c>
      <c r="N137" s="72"/>
      <c r="O137" s="72"/>
      <c r="P137" s="77"/>
      <c r="Q137" s="77"/>
      <c r="R137" s="77"/>
      <c r="S137" s="77"/>
      <c r="T137" s="78"/>
      <c r="U137" s="78"/>
      <c r="V137" s="78"/>
      <c r="W137" s="78"/>
      <c r="X137" s="78"/>
      <c r="Y137" s="78"/>
      <c r="Z137" s="77"/>
    </row>
    <row r="138" spans="1:26" s="3" customFormat="1" ht="18.75" customHeight="1">
      <c r="A138" s="138" t="s">
        <v>80</v>
      </c>
      <c r="B138" s="138"/>
      <c r="C138" s="138"/>
      <c r="D138" s="138"/>
      <c r="E138" s="138"/>
      <c r="F138" s="138"/>
      <c r="G138" s="138"/>
      <c r="H138" s="138"/>
      <c r="I138" s="75" t="s">
        <v>110</v>
      </c>
      <c r="J138" s="137"/>
      <c r="K138" s="137"/>
      <c r="L138" s="137"/>
      <c r="M138" s="76">
        <f>M139+M140</f>
        <v>0</v>
      </c>
      <c r="N138" s="76">
        <f aca="true" t="shared" si="11" ref="N138:Z138">N139+N140</f>
        <v>0</v>
      </c>
      <c r="O138" s="76">
        <f>O139+O140</f>
        <v>0</v>
      </c>
      <c r="P138" s="76">
        <f>P139+P140</f>
        <v>0</v>
      </c>
      <c r="Q138" s="76">
        <f>Q139+Q140</f>
        <v>0</v>
      </c>
      <c r="R138" s="76">
        <f>R139+R140</f>
        <v>0</v>
      </c>
      <c r="S138" s="76">
        <f t="shared" si="11"/>
        <v>0</v>
      </c>
      <c r="T138" s="76">
        <f t="shared" si="11"/>
        <v>0</v>
      </c>
      <c r="U138" s="76">
        <f t="shared" si="11"/>
        <v>0</v>
      </c>
      <c r="V138" s="76">
        <f t="shared" si="11"/>
        <v>0</v>
      </c>
      <c r="W138" s="76">
        <f t="shared" si="11"/>
        <v>0</v>
      </c>
      <c r="X138" s="76">
        <f t="shared" si="11"/>
        <v>0</v>
      </c>
      <c r="Y138" s="76">
        <f t="shared" si="11"/>
        <v>0</v>
      </c>
      <c r="Z138" s="76">
        <f t="shared" si="11"/>
        <v>0</v>
      </c>
    </row>
    <row r="139" spans="1:26" ht="18.75" customHeight="1">
      <c r="A139" s="134" t="s">
        <v>122</v>
      </c>
      <c r="B139" s="134"/>
      <c r="C139" s="134"/>
      <c r="D139" s="134"/>
      <c r="E139" s="134"/>
      <c r="F139" s="134"/>
      <c r="G139" s="134"/>
      <c r="H139" s="134"/>
      <c r="I139" s="79" t="s">
        <v>111</v>
      </c>
      <c r="J139" s="135">
        <v>610</v>
      </c>
      <c r="K139" s="135"/>
      <c r="L139" s="135"/>
      <c r="M139" s="77">
        <f>N139+P139+Q139+S139+T139+U139+V139+W139+X139+Y139+R139+O139</f>
        <v>0</v>
      </c>
      <c r="N139" s="72"/>
      <c r="O139" s="72"/>
      <c r="P139" s="77"/>
      <c r="Q139" s="77"/>
      <c r="R139" s="77"/>
      <c r="S139" s="71"/>
      <c r="T139" s="78"/>
      <c r="U139" s="78"/>
      <c r="V139" s="78"/>
      <c r="W139" s="78"/>
      <c r="X139" s="78"/>
      <c r="Y139" s="78"/>
      <c r="Z139" s="78"/>
    </row>
    <row r="140" spans="1:26" ht="18.75" customHeight="1">
      <c r="A140" s="134" t="s">
        <v>81</v>
      </c>
      <c r="B140" s="134"/>
      <c r="C140" s="134"/>
      <c r="D140" s="134"/>
      <c r="E140" s="134"/>
      <c r="F140" s="134"/>
      <c r="G140" s="134"/>
      <c r="H140" s="134"/>
      <c r="I140" s="79" t="s">
        <v>112</v>
      </c>
      <c r="J140" s="135">
        <v>650</v>
      </c>
      <c r="K140" s="135"/>
      <c r="L140" s="135"/>
      <c r="M140" s="77">
        <f>N140+P140+Q140+S140+T140+U140+V140+W140+X140+Y140+R140+O140</f>
        <v>0</v>
      </c>
      <c r="N140" s="77"/>
      <c r="O140" s="77"/>
      <c r="P140" s="77"/>
      <c r="Q140" s="77"/>
      <c r="R140" s="77"/>
      <c r="S140" s="71"/>
      <c r="T140" s="78"/>
      <c r="U140" s="78"/>
      <c r="V140" s="78"/>
      <c r="W140" s="78"/>
      <c r="X140" s="78"/>
      <c r="Y140" s="78"/>
      <c r="Z140" s="78"/>
    </row>
    <row r="141" spans="1:26" s="69" customFormat="1" ht="20.25" customHeight="1">
      <c r="A141" s="136" t="s">
        <v>82</v>
      </c>
      <c r="B141" s="136"/>
      <c r="C141" s="136"/>
      <c r="D141" s="136"/>
      <c r="E141" s="136"/>
      <c r="F141" s="136"/>
      <c r="G141" s="136"/>
      <c r="H141" s="136"/>
      <c r="I141" s="75" t="s">
        <v>113</v>
      </c>
      <c r="J141" s="137" t="s">
        <v>84</v>
      </c>
      <c r="K141" s="137"/>
      <c r="L141" s="137"/>
      <c r="M141" s="76">
        <f>N141+P141+Q141+S141+T141+U141+V141+W141+X141+Y141+R141+O141</f>
        <v>0</v>
      </c>
      <c r="N141" s="76"/>
      <c r="O141" s="76"/>
      <c r="P141" s="76"/>
      <c r="Q141" s="76"/>
      <c r="R141" s="76"/>
      <c r="S141" s="76"/>
      <c r="T141" s="76"/>
      <c r="U141" s="76"/>
      <c r="V141" s="76"/>
      <c r="W141" s="76"/>
      <c r="X141" s="76"/>
      <c r="Y141" s="76"/>
      <c r="Z141" s="76"/>
    </row>
    <row r="142" spans="1:26" s="69" customFormat="1" ht="20.25" customHeight="1">
      <c r="A142" s="136" t="s">
        <v>83</v>
      </c>
      <c r="B142" s="136"/>
      <c r="C142" s="136"/>
      <c r="D142" s="136"/>
      <c r="E142" s="136"/>
      <c r="F142" s="136"/>
      <c r="G142" s="136"/>
      <c r="H142" s="136"/>
      <c r="I142" s="75" t="s">
        <v>114</v>
      </c>
      <c r="J142" s="137" t="s">
        <v>84</v>
      </c>
      <c r="K142" s="137"/>
      <c r="L142" s="137"/>
      <c r="M142" s="76">
        <f>N142+P142+Q142+S142+T142+U142+V142+W142+X142+Y142+R142+O142</f>
        <v>0</v>
      </c>
      <c r="N142" s="76"/>
      <c r="O142" s="76"/>
      <c r="P142" s="76"/>
      <c r="Q142" s="76"/>
      <c r="R142" s="76"/>
      <c r="S142" s="76"/>
      <c r="T142" s="76"/>
      <c r="U142" s="76"/>
      <c r="V142" s="76"/>
      <c r="W142" s="76"/>
      <c r="X142" s="76"/>
      <c r="Y142" s="76"/>
      <c r="Z142" s="76"/>
    </row>
    <row r="143" ht="12.75"/>
    <row r="144" spans="1:26" ht="2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ht="31.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ht="12.75"/>
    <row r="147" spans="1:26" ht="18.75" customHeight="1">
      <c r="A147" s="63"/>
      <c r="B147" s="64"/>
      <c r="C147" s="64"/>
      <c r="D147" s="64"/>
      <c r="E147" s="64"/>
      <c r="F147" s="64"/>
      <c r="G147" s="64"/>
      <c r="H147" s="64"/>
      <c r="I147" s="64"/>
      <c r="J147" s="64"/>
      <c r="K147" s="64"/>
      <c r="L147" s="64"/>
      <c r="M147" s="47"/>
      <c r="N147" s="47"/>
      <c r="O147" s="47"/>
      <c r="P147" s="47"/>
      <c r="Q147" s="47"/>
      <c r="R147" s="47"/>
      <c r="S147" s="47"/>
      <c r="T147" s="47"/>
      <c r="U147" s="47"/>
      <c r="V147" s="47"/>
      <c r="W147" s="47"/>
      <c r="X147" s="47"/>
      <c r="Y147" s="47"/>
      <c r="Z147" s="47"/>
    </row>
    <row r="148" ht="12.75"/>
    <row r="149" spans="1:27" ht="20.25" customHeight="1">
      <c r="A149" s="142" t="s">
        <v>218</v>
      </c>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row>
    <row r="150" spans="21:26" ht="12.75">
      <c r="U150" s="143"/>
      <c r="V150" s="143"/>
      <c r="W150" s="143"/>
      <c r="X150" s="143"/>
      <c r="Y150" s="143"/>
      <c r="Z150" s="143"/>
    </row>
    <row r="151" spans="1:26" s="65" customFormat="1" ht="18.75" customHeight="1">
      <c r="A151" s="144" t="s">
        <v>17</v>
      </c>
      <c r="B151" s="144"/>
      <c r="C151" s="144"/>
      <c r="D151" s="144"/>
      <c r="E151" s="144"/>
      <c r="F151" s="144"/>
      <c r="G151" s="144"/>
      <c r="H151" s="144"/>
      <c r="I151" s="144" t="s">
        <v>115</v>
      </c>
      <c r="J151" s="144" t="s">
        <v>55</v>
      </c>
      <c r="K151" s="144"/>
      <c r="L151" s="144"/>
      <c r="M151" s="145" t="s">
        <v>56</v>
      </c>
      <c r="N151" s="146"/>
      <c r="O151" s="146"/>
      <c r="P151" s="146"/>
      <c r="Q151" s="146"/>
      <c r="R151" s="146"/>
      <c r="S151" s="146"/>
      <c r="T151" s="146"/>
      <c r="U151" s="146"/>
      <c r="V151" s="146"/>
      <c r="W151" s="146"/>
      <c r="X151" s="146"/>
      <c r="Y151" s="146"/>
      <c r="Z151" s="147"/>
    </row>
    <row r="152" spans="1:26" s="65" customFormat="1" ht="22.5" customHeight="1">
      <c r="A152" s="144"/>
      <c r="B152" s="144"/>
      <c r="C152" s="144"/>
      <c r="D152" s="144"/>
      <c r="E152" s="144"/>
      <c r="F152" s="144"/>
      <c r="G152" s="144"/>
      <c r="H152" s="144"/>
      <c r="I152" s="144"/>
      <c r="J152" s="144"/>
      <c r="K152" s="144"/>
      <c r="L152" s="144"/>
      <c r="M152" s="144" t="s">
        <v>57</v>
      </c>
      <c r="N152" s="125" t="s">
        <v>16</v>
      </c>
      <c r="O152" s="148"/>
      <c r="P152" s="148"/>
      <c r="Q152" s="148"/>
      <c r="R152" s="148"/>
      <c r="S152" s="148"/>
      <c r="T152" s="148"/>
      <c r="U152" s="148"/>
      <c r="V152" s="148"/>
      <c r="W152" s="148"/>
      <c r="X152" s="148"/>
      <c r="Y152" s="148"/>
      <c r="Z152" s="126"/>
    </row>
    <row r="153" spans="1:26" s="65" customFormat="1" ht="133.5" customHeight="1">
      <c r="A153" s="144"/>
      <c r="B153" s="144"/>
      <c r="C153" s="144"/>
      <c r="D153" s="144"/>
      <c r="E153" s="144"/>
      <c r="F153" s="144"/>
      <c r="G153" s="144"/>
      <c r="H153" s="144"/>
      <c r="I153" s="144"/>
      <c r="J153" s="144"/>
      <c r="K153" s="144"/>
      <c r="L153" s="144"/>
      <c r="M153" s="144"/>
      <c r="N153" s="144" t="s">
        <v>209</v>
      </c>
      <c r="O153" s="144" t="s">
        <v>210</v>
      </c>
      <c r="P153" s="125" t="s">
        <v>153</v>
      </c>
      <c r="Q153" s="148"/>
      <c r="R153" s="126"/>
      <c r="S153" s="144" t="s">
        <v>58</v>
      </c>
      <c r="T153" s="144" t="s">
        <v>59</v>
      </c>
      <c r="U153" s="144" t="s">
        <v>60</v>
      </c>
      <c r="V153" s="144"/>
      <c r="W153" s="144"/>
      <c r="X153" s="144"/>
      <c r="Y153" s="144"/>
      <c r="Z153" s="144"/>
    </row>
    <row r="154" spans="1:26" s="65" customFormat="1" ht="260.25" customHeight="1">
      <c r="A154" s="144"/>
      <c r="B154" s="144"/>
      <c r="C154" s="144"/>
      <c r="D154" s="144"/>
      <c r="E154" s="144"/>
      <c r="F154" s="144"/>
      <c r="G154" s="144"/>
      <c r="H154" s="144"/>
      <c r="I154" s="144"/>
      <c r="J154" s="144"/>
      <c r="K154" s="144"/>
      <c r="L154" s="144"/>
      <c r="M154" s="144"/>
      <c r="N154" s="144"/>
      <c r="O154" s="144"/>
      <c r="P154" s="111" t="s">
        <v>183</v>
      </c>
      <c r="Q154" s="111" t="s">
        <v>184</v>
      </c>
      <c r="R154" s="111" t="s">
        <v>203</v>
      </c>
      <c r="S154" s="144"/>
      <c r="T154" s="144"/>
      <c r="U154" s="61" t="s">
        <v>160</v>
      </c>
      <c r="V154" s="61" t="s">
        <v>161</v>
      </c>
      <c r="W154" s="61"/>
      <c r="X154" s="61"/>
      <c r="Y154" s="61" t="s">
        <v>162</v>
      </c>
      <c r="Z154" s="61" t="s">
        <v>61</v>
      </c>
    </row>
    <row r="155" spans="1:26" s="65" customFormat="1" ht="18.75" customHeight="1">
      <c r="A155" s="149">
        <v>1</v>
      </c>
      <c r="B155" s="149"/>
      <c r="C155" s="149"/>
      <c r="D155" s="149"/>
      <c r="E155" s="149"/>
      <c r="F155" s="149"/>
      <c r="G155" s="149"/>
      <c r="H155" s="149"/>
      <c r="I155" s="66">
        <v>2</v>
      </c>
      <c r="J155" s="149">
        <v>3</v>
      </c>
      <c r="K155" s="149"/>
      <c r="L155" s="149"/>
      <c r="M155" s="66">
        <v>4</v>
      </c>
      <c r="N155" s="66">
        <v>5</v>
      </c>
      <c r="O155" s="121" t="s">
        <v>211</v>
      </c>
      <c r="P155" s="66">
        <v>6</v>
      </c>
      <c r="Q155" s="66">
        <v>7</v>
      </c>
      <c r="R155" s="66">
        <v>8</v>
      </c>
      <c r="S155" s="66">
        <v>8</v>
      </c>
      <c r="T155" s="66">
        <v>9</v>
      </c>
      <c r="U155" s="66">
        <v>10</v>
      </c>
      <c r="V155" s="66">
        <v>11</v>
      </c>
      <c r="W155" s="66">
        <v>12</v>
      </c>
      <c r="X155" s="66">
        <v>13</v>
      </c>
      <c r="Y155" s="66">
        <v>12</v>
      </c>
      <c r="Z155" s="66">
        <v>13</v>
      </c>
    </row>
    <row r="156" spans="1:28" s="69" customFormat="1" ht="45" customHeight="1">
      <c r="A156" s="140" t="s">
        <v>62</v>
      </c>
      <c r="B156" s="140"/>
      <c r="C156" s="140"/>
      <c r="D156" s="140"/>
      <c r="E156" s="140"/>
      <c r="F156" s="140"/>
      <c r="G156" s="140"/>
      <c r="H156" s="140"/>
      <c r="I156" s="67" t="s">
        <v>64</v>
      </c>
      <c r="J156" s="141" t="s">
        <v>84</v>
      </c>
      <c r="K156" s="141"/>
      <c r="L156" s="141"/>
      <c r="M156" s="120">
        <f>M157+M158+M159+M160+M161+M162+M163+N156</f>
        <v>36063221</v>
      </c>
      <c r="N156" s="68">
        <f>N164-N196-N190</f>
        <v>34247644</v>
      </c>
      <c r="O156" s="68">
        <f>O164-O196-O190</f>
        <v>0</v>
      </c>
      <c r="P156" s="68">
        <f>P161</f>
        <v>40431</v>
      </c>
      <c r="Q156" s="68">
        <f>Q161</f>
        <v>514830</v>
      </c>
      <c r="R156" s="68">
        <f>R161</f>
        <v>0</v>
      </c>
      <c r="S156" s="68">
        <f>S161</f>
        <v>0</v>
      </c>
      <c r="T156" s="120">
        <f aca="true" t="shared" si="12" ref="T156:Z156">T158</f>
        <v>0</v>
      </c>
      <c r="U156" s="120">
        <f t="shared" si="12"/>
        <v>0</v>
      </c>
      <c r="V156" s="120">
        <f t="shared" si="12"/>
        <v>952560</v>
      </c>
      <c r="W156" s="120">
        <f t="shared" si="12"/>
        <v>0</v>
      </c>
      <c r="X156" s="120">
        <f t="shared" si="12"/>
        <v>0</v>
      </c>
      <c r="Y156" s="120">
        <f t="shared" si="12"/>
        <v>307756</v>
      </c>
      <c r="Z156" s="120">
        <f t="shared" si="12"/>
        <v>0</v>
      </c>
      <c r="AB156" s="116">
        <f>M156+M196+M190</f>
        <v>36063221</v>
      </c>
    </row>
    <row r="157" spans="1:28" s="69" customFormat="1" ht="20.25" customHeight="1">
      <c r="A157" s="134" t="s">
        <v>63</v>
      </c>
      <c r="B157" s="134"/>
      <c r="C157" s="134"/>
      <c r="D157" s="134"/>
      <c r="E157" s="134"/>
      <c r="F157" s="134"/>
      <c r="G157" s="134"/>
      <c r="H157" s="134"/>
      <c r="I157" s="70" t="s">
        <v>65</v>
      </c>
      <c r="J157" s="139" t="s">
        <v>84</v>
      </c>
      <c r="K157" s="139"/>
      <c r="L157" s="139"/>
      <c r="M157" s="72">
        <f>Y157</f>
        <v>0</v>
      </c>
      <c r="N157" s="72" t="s">
        <v>84</v>
      </c>
      <c r="O157" s="72" t="s">
        <v>84</v>
      </c>
      <c r="P157" s="72" t="s">
        <v>84</v>
      </c>
      <c r="Q157" s="72" t="s">
        <v>84</v>
      </c>
      <c r="R157" s="72" t="s">
        <v>84</v>
      </c>
      <c r="S157" s="72" t="s">
        <v>84</v>
      </c>
      <c r="T157" s="72" t="s">
        <v>84</v>
      </c>
      <c r="U157" s="72"/>
      <c r="V157" s="72"/>
      <c r="W157" s="72"/>
      <c r="X157" s="72"/>
      <c r="Y157" s="72"/>
      <c r="Z157" s="72" t="s">
        <v>84</v>
      </c>
      <c r="AB157" s="116">
        <f>AB156-M164</f>
        <v>0</v>
      </c>
    </row>
    <row r="158" spans="1:27" s="73" customFormat="1" ht="18.75" customHeight="1">
      <c r="A158" s="134" t="s">
        <v>66</v>
      </c>
      <c r="B158" s="134"/>
      <c r="C158" s="134"/>
      <c r="D158" s="134"/>
      <c r="E158" s="134"/>
      <c r="F158" s="134"/>
      <c r="G158" s="134"/>
      <c r="H158" s="134"/>
      <c r="I158" s="70" t="s">
        <v>67</v>
      </c>
      <c r="J158" s="139" t="s">
        <v>84</v>
      </c>
      <c r="K158" s="139"/>
      <c r="L158" s="139"/>
      <c r="M158" s="72">
        <f>V158+U158+W158+X158+Y158</f>
        <v>1260316</v>
      </c>
      <c r="N158" s="5"/>
      <c r="O158" s="5"/>
      <c r="P158" s="72" t="s">
        <v>84</v>
      </c>
      <c r="Q158" s="72" t="s">
        <v>84</v>
      </c>
      <c r="R158" s="72" t="s">
        <v>84</v>
      </c>
      <c r="S158" s="72" t="s">
        <v>84</v>
      </c>
      <c r="T158" s="71">
        <f>T164</f>
        <v>0</v>
      </c>
      <c r="U158" s="71">
        <f aca="true" t="shared" si="13" ref="U158:Z158">U164-U196</f>
        <v>0</v>
      </c>
      <c r="V158" s="71">
        <f t="shared" si="13"/>
        <v>952560</v>
      </c>
      <c r="W158" s="71">
        <f t="shared" si="13"/>
        <v>0</v>
      </c>
      <c r="X158" s="71">
        <f t="shared" si="13"/>
        <v>0</v>
      </c>
      <c r="Y158" s="71">
        <f t="shared" si="13"/>
        <v>307756</v>
      </c>
      <c r="Z158" s="71">
        <f t="shared" si="13"/>
        <v>0</v>
      </c>
      <c r="AA158" s="73" t="s">
        <v>121</v>
      </c>
    </row>
    <row r="159" spans="1:26" s="74" customFormat="1" ht="18.75">
      <c r="A159" s="134" t="s">
        <v>68</v>
      </c>
      <c r="B159" s="134"/>
      <c r="C159" s="134"/>
      <c r="D159" s="134"/>
      <c r="E159" s="134"/>
      <c r="F159" s="134"/>
      <c r="G159" s="134"/>
      <c r="H159" s="134"/>
      <c r="I159" s="70" t="s">
        <v>85</v>
      </c>
      <c r="J159" s="139" t="s">
        <v>84</v>
      </c>
      <c r="K159" s="139"/>
      <c r="L159" s="139"/>
      <c r="M159" s="72">
        <f>Y159</f>
        <v>0</v>
      </c>
      <c r="N159" s="72" t="s">
        <v>84</v>
      </c>
      <c r="O159" s="72" t="s">
        <v>84</v>
      </c>
      <c r="P159" s="72" t="s">
        <v>84</v>
      </c>
      <c r="Q159" s="72" t="s">
        <v>84</v>
      </c>
      <c r="R159" s="72" t="s">
        <v>84</v>
      </c>
      <c r="S159" s="72" t="s">
        <v>84</v>
      </c>
      <c r="T159" s="72" t="s">
        <v>84</v>
      </c>
      <c r="U159" s="71"/>
      <c r="V159" s="71"/>
      <c r="W159" s="71"/>
      <c r="X159" s="71"/>
      <c r="Y159" s="71"/>
      <c r="Z159" s="72" t="s">
        <v>84</v>
      </c>
    </row>
    <row r="160" spans="1:26" s="3" customFormat="1" ht="68.25" customHeight="1">
      <c r="A160" s="134" t="s">
        <v>116</v>
      </c>
      <c r="B160" s="134"/>
      <c r="C160" s="134"/>
      <c r="D160" s="134"/>
      <c r="E160" s="134"/>
      <c r="F160" s="134"/>
      <c r="G160" s="134"/>
      <c r="H160" s="134"/>
      <c r="I160" s="70" t="s">
        <v>86</v>
      </c>
      <c r="J160" s="139" t="s">
        <v>84</v>
      </c>
      <c r="K160" s="139"/>
      <c r="L160" s="139"/>
      <c r="M160" s="72">
        <f>Y160</f>
        <v>0</v>
      </c>
      <c r="N160" s="72" t="s">
        <v>84</v>
      </c>
      <c r="O160" s="72" t="s">
        <v>84</v>
      </c>
      <c r="P160" s="72" t="s">
        <v>84</v>
      </c>
      <c r="Q160" s="72" t="s">
        <v>84</v>
      </c>
      <c r="R160" s="72" t="s">
        <v>84</v>
      </c>
      <c r="S160" s="72" t="s">
        <v>84</v>
      </c>
      <c r="T160" s="72" t="s">
        <v>84</v>
      </c>
      <c r="U160" s="71"/>
      <c r="V160" s="71"/>
      <c r="W160" s="71"/>
      <c r="X160" s="71"/>
      <c r="Y160" s="71"/>
      <c r="Z160" s="72" t="s">
        <v>84</v>
      </c>
    </row>
    <row r="161" spans="1:26" s="3" customFormat="1" ht="18.75" customHeight="1">
      <c r="A161" s="134" t="s">
        <v>117</v>
      </c>
      <c r="B161" s="134"/>
      <c r="C161" s="134"/>
      <c r="D161" s="134"/>
      <c r="E161" s="134"/>
      <c r="F161" s="134"/>
      <c r="G161" s="134"/>
      <c r="H161" s="134"/>
      <c r="I161" s="70" t="s">
        <v>87</v>
      </c>
      <c r="J161" s="139" t="s">
        <v>84</v>
      </c>
      <c r="K161" s="139"/>
      <c r="L161" s="139"/>
      <c r="M161" s="72">
        <f>P161+Q161+S161+R161</f>
        <v>555261</v>
      </c>
      <c r="N161" s="72" t="s">
        <v>84</v>
      </c>
      <c r="O161" s="72" t="s">
        <v>84</v>
      </c>
      <c r="P161" s="71">
        <f>P164</f>
        <v>40431</v>
      </c>
      <c r="Q161" s="71">
        <f>Q164</f>
        <v>514830</v>
      </c>
      <c r="R161" s="71">
        <f>R164</f>
        <v>0</v>
      </c>
      <c r="S161" s="71">
        <f>S164</f>
        <v>0</v>
      </c>
      <c r="T161" s="71" t="s">
        <v>84</v>
      </c>
      <c r="U161" s="71" t="s">
        <v>84</v>
      </c>
      <c r="V161" s="71" t="s">
        <v>84</v>
      </c>
      <c r="W161" s="71" t="s">
        <v>84</v>
      </c>
      <c r="X161" s="71" t="s">
        <v>84</v>
      </c>
      <c r="Y161" s="71" t="s">
        <v>84</v>
      </c>
      <c r="Z161" s="71" t="s">
        <v>84</v>
      </c>
    </row>
    <row r="162" spans="1:26" s="73" customFormat="1" ht="18.75" customHeight="1">
      <c r="A162" s="134" t="s">
        <v>69</v>
      </c>
      <c r="B162" s="134"/>
      <c r="C162" s="134"/>
      <c r="D162" s="134"/>
      <c r="E162" s="134"/>
      <c r="F162" s="134"/>
      <c r="G162" s="134"/>
      <c r="H162" s="134"/>
      <c r="I162" s="70" t="s">
        <v>88</v>
      </c>
      <c r="J162" s="139" t="s">
        <v>84</v>
      </c>
      <c r="K162" s="139"/>
      <c r="L162" s="139"/>
      <c r="M162" s="72">
        <f>Y162</f>
        <v>0</v>
      </c>
      <c r="N162" s="72" t="s">
        <v>84</v>
      </c>
      <c r="O162" s="72" t="s">
        <v>84</v>
      </c>
      <c r="P162" s="72" t="s">
        <v>84</v>
      </c>
      <c r="Q162" s="72" t="s">
        <v>84</v>
      </c>
      <c r="R162" s="72" t="s">
        <v>84</v>
      </c>
      <c r="S162" s="72" t="s">
        <v>84</v>
      </c>
      <c r="T162" s="71" t="s">
        <v>84</v>
      </c>
      <c r="U162" s="71"/>
      <c r="V162" s="71"/>
      <c r="W162" s="71"/>
      <c r="X162" s="71"/>
      <c r="Y162" s="71"/>
      <c r="Z162" s="71"/>
    </row>
    <row r="163" spans="1:26" s="3" customFormat="1" ht="18.75">
      <c r="A163" s="134" t="s">
        <v>70</v>
      </c>
      <c r="B163" s="134"/>
      <c r="C163" s="134"/>
      <c r="D163" s="134"/>
      <c r="E163" s="134"/>
      <c r="F163" s="134"/>
      <c r="G163" s="134"/>
      <c r="H163" s="134"/>
      <c r="I163" s="70" t="s">
        <v>89</v>
      </c>
      <c r="J163" s="139" t="s">
        <v>84</v>
      </c>
      <c r="K163" s="139"/>
      <c r="L163" s="139"/>
      <c r="M163" s="72">
        <f>Y163</f>
        <v>0</v>
      </c>
      <c r="N163" s="72" t="s">
        <v>84</v>
      </c>
      <c r="O163" s="72" t="s">
        <v>84</v>
      </c>
      <c r="P163" s="72" t="s">
        <v>84</v>
      </c>
      <c r="Q163" s="72" t="s">
        <v>84</v>
      </c>
      <c r="R163" s="72" t="s">
        <v>84</v>
      </c>
      <c r="S163" s="72" t="s">
        <v>84</v>
      </c>
      <c r="T163" s="71" t="s">
        <v>84</v>
      </c>
      <c r="U163" s="71"/>
      <c r="V163" s="71"/>
      <c r="W163" s="71"/>
      <c r="X163" s="71"/>
      <c r="Y163" s="71"/>
      <c r="Z163" s="71" t="s">
        <v>84</v>
      </c>
    </row>
    <row r="164" spans="1:26" ht="43.5" customHeight="1">
      <c r="A164" s="140" t="s">
        <v>71</v>
      </c>
      <c r="B164" s="140"/>
      <c r="C164" s="140"/>
      <c r="D164" s="140"/>
      <c r="E164" s="140"/>
      <c r="F164" s="140"/>
      <c r="G164" s="140"/>
      <c r="H164" s="140"/>
      <c r="I164" s="67" t="s">
        <v>90</v>
      </c>
      <c r="J164" s="141" t="s">
        <v>84</v>
      </c>
      <c r="K164" s="141"/>
      <c r="L164" s="141"/>
      <c r="M164" s="68">
        <f aca="true" t="shared" si="14" ref="M164:Z164">M165+M170+M177+M178+M172</f>
        <v>36063221</v>
      </c>
      <c r="N164" s="68">
        <f t="shared" si="14"/>
        <v>34247644</v>
      </c>
      <c r="O164" s="68">
        <f t="shared" si="14"/>
        <v>0</v>
      </c>
      <c r="P164" s="68">
        <f t="shared" si="14"/>
        <v>40431</v>
      </c>
      <c r="Q164" s="68">
        <f t="shared" si="14"/>
        <v>514830</v>
      </c>
      <c r="R164" s="68">
        <f t="shared" si="14"/>
        <v>0</v>
      </c>
      <c r="S164" s="68">
        <f t="shared" si="14"/>
        <v>0</v>
      </c>
      <c r="T164" s="68">
        <f t="shared" si="14"/>
        <v>0</v>
      </c>
      <c r="U164" s="68">
        <f t="shared" si="14"/>
        <v>0</v>
      </c>
      <c r="V164" s="68">
        <f t="shared" si="14"/>
        <v>952560</v>
      </c>
      <c r="W164" s="68">
        <f t="shared" si="14"/>
        <v>0</v>
      </c>
      <c r="X164" s="68">
        <f t="shared" si="14"/>
        <v>0</v>
      </c>
      <c r="Y164" s="68">
        <f t="shared" si="14"/>
        <v>307756</v>
      </c>
      <c r="Z164" s="68">
        <f t="shared" si="14"/>
        <v>0</v>
      </c>
    </row>
    <row r="165" spans="1:26" ht="18.75">
      <c r="A165" s="138" t="s">
        <v>72</v>
      </c>
      <c r="B165" s="138"/>
      <c r="C165" s="138"/>
      <c r="D165" s="138"/>
      <c r="E165" s="138"/>
      <c r="F165" s="138"/>
      <c r="G165" s="138"/>
      <c r="H165" s="138"/>
      <c r="I165" s="75" t="s">
        <v>91</v>
      </c>
      <c r="J165" s="137">
        <v>100</v>
      </c>
      <c r="K165" s="137"/>
      <c r="L165" s="137"/>
      <c r="M165" s="76">
        <f aca="true" t="shared" si="15" ref="M165:Z165">M166+M169</f>
        <v>31352050</v>
      </c>
      <c r="N165" s="76">
        <f t="shared" si="15"/>
        <v>30665332</v>
      </c>
      <c r="O165" s="76">
        <f t="shared" si="15"/>
        <v>0</v>
      </c>
      <c r="P165" s="76">
        <f t="shared" si="15"/>
        <v>0</v>
      </c>
      <c r="Q165" s="76">
        <f t="shared" si="15"/>
        <v>0</v>
      </c>
      <c r="R165" s="76">
        <f t="shared" si="15"/>
        <v>0</v>
      </c>
      <c r="S165" s="76">
        <f t="shared" si="15"/>
        <v>0</v>
      </c>
      <c r="T165" s="76">
        <f t="shared" si="15"/>
        <v>0</v>
      </c>
      <c r="U165" s="76">
        <f t="shared" si="15"/>
        <v>0</v>
      </c>
      <c r="V165" s="76">
        <f t="shared" si="15"/>
        <v>686718</v>
      </c>
      <c r="W165" s="76">
        <f t="shared" si="15"/>
        <v>0</v>
      </c>
      <c r="X165" s="76">
        <f t="shared" si="15"/>
        <v>0</v>
      </c>
      <c r="Y165" s="76">
        <f t="shared" si="15"/>
        <v>0</v>
      </c>
      <c r="Z165" s="76">
        <f t="shared" si="15"/>
        <v>0</v>
      </c>
    </row>
    <row r="166" spans="1:26" ht="18.75">
      <c r="A166" s="134" t="s">
        <v>78</v>
      </c>
      <c r="B166" s="134"/>
      <c r="C166" s="134"/>
      <c r="D166" s="134"/>
      <c r="E166" s="134"/>
      <c r="F166" s="134"/>
      <c r="G166" s="134"/>
      <c r="H166" s="134"/>
      <c r="I166" s="70" t="s">
        <v>92</v>
      </c>
      <c r="J166" s="135">
        <v>110</v>
      </c>
      <c r="K166" s="135"/>
      <c r="L166" s="135"/>
      <c r="M166" s="77">
        <f aca="true" t="shared" si="16" ref="M166:Z166">M167+M168</f>
        <v>31345450</v>
      </c>
      <c r="N166" s="77">
        <f t="shared" si="16"/>
        <v>30658732</v>
      </c>
      <c r="O166" s="77">
        <f t="shared" si="16"/>
        <v>0</v>
      </c>
      <c r="P166" s="77">
        <f t="shared" si="16"/>
        <v>0</v>
      </c>
      <c r="Q166" s="77">
        <f t="shared" si="16"/>
        <v>0</v>
      </c>
      <c r="R166" s="77">
        <f t="shared" si="16"/>
        <v>0</v>
      </c>
      <c r="S166" s="77">
        <f t="shared" si="16"/>
        <v>0</v>
      </c>
      <c r="T166" s="77">
        <f t="shared" si="16"/>
        <v>0</v>
      </c>
      <c r="U166" s="77">
        <f t="shared" si="16"/>
        <v>0</v>
      </c>
      <c r="V166" s="77">
        <f t="shared" si="16"/>
        <v>686718</v>
      </c>
      <c r="W166" s="77">
        <f t="shared" si="16"/>
        <v>0</v>
      </c>
      <c r="X166" s="77">
        <f t="shared" si="16"/>
        <v>0</v>
      </c>
      <c r="Y166" s="77">
        <f t="shared" si="16"/>
        <v>0</v>
      </c>
      <c r="Z166" s="77">
        <f t="shared" si="16"/>
        <v>0</v>
      </c>
    </row>
    <row r="167" spans="1:26" ht="18.75">
      <c r="A167" s="134" t="s">
        <v>118</v>
      </c>
      <c r="B167" s="134"/>
      <c r="C167" s="134"/>
      <c r="D167" s="134"/>
      <c r="E167" s="134"/>
      <c r="F167" s="134"/>
      <c r="G167" s="134"/>
      <c r="H167" s="134"/>
      <c r="I167" s="70" t="s">
        <v>93</v>
      </c>
      <c r="J167" s="135">
        <v>111</v>
      </c>
      <c r="K167" s="135"/>
      <c r="L167" s="135"/>
      <c r="M167" s="77">
        <f>N167+P167+Q167+S167+T167+U167+V167+W167+X167+Y167+R167+O167</f>
        <v>24074849</v>
      </c>
      <c r="N167" s="71">
        <v>23547413</v>
      </c>
      <c r="O167" s="71"/>
      <c r="P167" s="71"/>
      <c r="Q167" s="71"/>
      <c r="R167" s="71"/>
      <c r="S167" s="71"/>
      <c r="T167" s="78"/>
      <c r="U167" s="78"/>
      <c r="V167" s="71">
        <v>527436</v>
      </c>
      <c r="W167" s="78"/>
      <c r="X167" s="78"/>
      <c r="Y167" s="78"/>
      <c r="Z167" s="78"/>
    </row>
    <row r="168" spans="1:26" ht="18.75" customHeight="1">
      <c r="A168" s="134" t="s">
        <v>28</v>
      </c>
      <c r="B168" s="134"/>
      <c r="C168" s="134"/>
      <c r="D168" s="134"/>
      <c r="E168" s="134"/>
      <c r="F168" s="134"/>
      <c r="G168" s="134"/>
      <c r="H168" s="134"/>
      <c r="I168" s="70" t="s">
        <v>94</v>
      </c>
      <c r="J168" s="135">
        <v>119</v>
      </c>
      <c r="K168" s="135"/>
      <c r="L168" s="135"/>
      <c r="M168" s="77">
        <f>N168+P168+Q168+S168+T168+U168+V168+W168+X168+Y168+R168+O168</f>
        <v>7270601</v>
      </c>
      <c r="N168" s="71">
        <v>7111319</v>
      </c>
      <c r="O168" s="71"/>
      <c r="P168" s="71"/>
      <c r="Q168" s="71"/>
      <c r="R168" s="71"/>
      <c r="S168" s="71"/>
      <c r="T168" s="71"/>
      <c r="U168" s="71"/>
      <c r="V168" s="71">
        <v>159282</v>
      </c>
      <c r="W168" s="71"/>
      <c r="X168" s="71"/>
      <c r="Y168" s="71"/>
      <c r="Z168" s="71"/>
    </row>
    <row r="169" spans="1:26" ht="18.75" customHeight="1">
      <c r="A169" s="134" t="s">
        <v>25</v>
      </c>
      <c r="B169" s="134"/>
      <c r="C169" s="134"/>
      <c r="D169" s="134"/>
      <c r="E169" s="134"/>
      <c r="F169" s="134"/>
      <c r="G169" s="134"/>
      <c r="H169" s="134"/>
      <c r="I169" s="70" t="s">
        <v>95</v>
      </c>
      <c r="J169" s="135">
        <v>112</v>
      </c>
      <c r="K169" s="135"/>
      <c r="L169" s="135"/>
      <c r="M169" s="77">
        <f>N169+P169+Q169+S169+T169+U169+V169+W169+X169+Y169+R169+O169</f>
        <v>6600</v>
      </c>
      <c r="N169" s="71">
        <v>6600</v>
      </c>
      <c r="O169" s="71"/>
      <c r="P169" s="71"/>
      <c r="Q169" s="71"/>
      <c r="R169" s="71"/>
      <c r="S169" s="71"/>
      <c r="T169" s="71"/>
      <c r="U169" s="71"/>
      <c r="V169" s="71"/>
      <c r="W169" s="71"/>
      <c r="X169" s="71"/>
      <c r="Y169" s="71"/>
      <c r="Z169" s="71"/>
    </row>
    <row r="170" spans="1:26" ht="18.75" customHeight="1">
      <c r="A170" s="138" t="s">
        <v>73</v>
      </c>
      <c r="B170" s="138"/>
      <c r="C170" s="138"/>
      <c r="D170" s="138"/>
      <c r="E170" s="138"/>
      <c r="F170" s="138"/>
      <c r="G170" s="138"/>
      <c r="H170" s="138"/>
      <c r="I170" s="75" t="s">
        <v>96</v>
      </c>
      <c r="J170" s="137">
        <v>300</v>
      </c>
      <c r="K170" s="137"/>
      <c r="L170" s="137"/>
      <c r="M170" s="76">
        <f>N170+P170+Q170+S170+T170+U170+V170+W170+X170+Y170+R170</f>
        <v>0</v>
      </c>
      <c r="N170" s="76"/>
      <c r="O170" s="76"/>
      <c r="P170" s="76"/>
      <c r="Q170" s="76"/>
      <c r="R170" s="76"/>
      <c r="S170" s="76"/>
      <c r="T170" s="76"/>
      <c r="U170" s="76"/>
      <c r="V170" s="76"/>
      <c r="W170" s="76"/>
      <c r="X170" s="76"/>
      <c r="Y170" s="76"/>
      <c r="Z170" s="76"/>
    </row>
    <row r="171" spans="1:26" ht="18.75">
      <c r="A171" s="134" t="s">
        <v>18</v>
      </c>
      <c r="B171" s="134"/>
      <c r="C171" s="134"/>
      <c r="D171" s="134"/>
      <c r="E171" s="134"/>
      <c r="F171" s="134"/>
      <c r="G171" s="134"/>
      <c r="H171" s="134"/>
      <c r="I171" s="79"/>
      <c r="J171" s="135"/>
      <c r="K171" s="135"/>
      <c r="L171" s="135"/>
      <c r="M171" s="77"/>
      <c r="N171" s="71"/>
      <c r="O171" s="71"/>
      <c r="P171" s="71"/>
      <c r="Q171" s="71"/>
      <c r="R171" s="71"/>
      <c r="S171" s="71"/>
      <c r="T171" s="78"/>
      <c r="U171" s="78"/>
      <c r="V171" s="78"/>
      <c r="W171" s="78"/>
      <c r="X171" s="78"/>
      <c r="Y171" s="78"/>
      <c r="Z171" s="78"/>
    </row>
    <row r="172" spans="1:26" ht="18.75" customHeight="1">
      <c r="A172" s="134" t="s">
        <v>74</v>
      </c>
      <c r="B172" s="134"/>
      <c r="C172" s="134"/>
      <c r="D172" s="134"/>
      <c r="E172" s="134"/>
      <c r="F172" s="134"/>
      <c r="G172" s="134"/>
      <c r="H172" s="134"/>
      <c r="I172" s="70" t="s">
        <v>97</v>
      </c>
      <c r="J172" s="135">
        <v>850</v>
      </c>
      <c r="K172" s="135"/>
      <c r="L172" s="135"/>
      <c r="M172" s="77">
        <f aca="true" t="shared" si="17" ref="M172:R172">M173+M174+M175</f>
        <v>331001</v>
      </c>
      <c r="N172" s="77">
        <f t="shared" si="17"/>
        <v>331001</v>
      </c>
      <c r="O172" s="77">
        <f t="shared" si="17"/>
        <v>0</v>
      </c>
      <c r="P172" s="77">
        <f t="shared" si="17"/>
        <v>0</v>
      </c>
      <c r="Q172" s="77">
        <f t="shared" si="17"/>
        <v>0</v>
      </c>
      <c r="R172" s="77">
        <f t="shared" si="17"/>
        <v>0</v>
      </c>
      <c r="S172" s="77">
        <f aca="true" t="shared" si="18" ref="S172:Z172">S173+S174+S175</f>
        <v>0</v>
      </c>
      <c r="T172" s="77">
        <f t="shared" si="18"/>
        <v>0</v>
      </c>
      <c r="U172" s="77">
        <f t="shared" si="18"/>
        <v>0</v>
      </c>
      <c r="V172" s="77">
        <f t="shared" si="18"/>
        <v>0</v>
      </c>
      <c r="W172" s="77">
        <f t="shared" si="18"/>
        <v>0</v>
      </c>
      <c r="X172" s="77">
        <f t="shared" si="18"/>
        <v>0</v>
      </c>
      <c r="Y172" s="77">
        <f t="shared" si="18"/>
        <v>0</v>
      </c>
      <c r="Z172" s="77">
        <f t="shared" si="18"/>
        <v>0</v>
      </c>
    </row>
    <row r="173" spans="1:26" ht="18.75" customHeight="1">
      <c r="A173" s="134" t="s">
        <v>185</v>
      </c>
      <c r="B173" s="134"/>
      <c r="C173" s="134"/>
      <c r="D173" s="134"/>
      <c r="E173" s="134"/>
      <c r="F173" s="134"/>
      <c r="G173" s="134"/>
      <c r="H173" s="134"/>
      <c r="I173" s="70" t="s">
        <v>186</v>
      </c>
      <c r="J173" s="135">
        <v>851</v>
      </c>
      <c r="K173" s="135"/>
      <c r="L173" s="135"/>
      <c r="M173" s="77">
        <f>N173+P173+Q173+S173+T173+U173+V173+W173+X173+Y173+R173+O173</f>
        <v>326501</v>
      </c>
      <c r="N173" s="71">
        <f>300178+26323</f>
        <v>326501</v>
      </c>
      <c r="O173" s="71"/>
      <c r="P173" s="71"/>
      <c r="Q173" s="71"/>
      <c r="R173" s="71"/>
      <c r="S173" s="71"/>
      <c r="T173" s="71"/>
      <c r="U173" s="71"/>
      <c r="V173" s="71"/>
      <c r="W173" s="71"/>
      <c r="X173" s="71"/>
      <c r="Y173" s="71"/>
      <c r="Z173" s="71"/>
    </row>
    <row r="174" spans="1:26" ht="18.75" customHeight="1">
      <c r="A174" s="134" t="s">
        <v>187</v>
      </c>
      <c r="B174" s="134"/>
      <c r="C174" s="134"/>
      <c r="D174" s="134"/>
      <c r="E174" s="134"/>
      <c r="F174" s="134"/>
      <c r="G174" s="134"/>
      <c r="H174" s="134"/>
      <c r="I174" s="70" t="s">
        <v>188</v>
      </c>
      <c r="J174" s="135">
        <v>852</v>
      </c>
      <c r="K174" s="135"/>
      <c r="L174" s="135"/>
      <c r="M174" s="77">
        <f>N174+P174+Q174+S174+T174+U174+V174+W174+X174+Y174+R174+O174</f>
        <v>4500</v>
      </c>
      <c r="N174" s="71">
        <v>4500</v>
      </c>
      <c r="O174" s="71"/>
      <c r="P174" s="71"/>
      <c r="Q174" s="71"/>
      <c r="R174" s="71"/>
      <c r="S174" s="71"/>
      <c r="T174" s="71"/>
      <c r="U174" s="71"/>
      <c r="V174" s="71"/>
      <c r="W174" s="71"/>
      <c r="X174" s="71"/>
      <c r="Y174" s="71"/>
      <c r="Z174" s="71"/>
    </row>
    <row r="175" spans="1:26" ht="18.75" customHeight="1">
      <c r="A175" s="134" t="s">
        <v>189</v>
      </c>
      <c r="B175" s="134"/>
      <c r="C175" s="134"/>
      <c r="D175" s="134"/>
      <c r="E175" s="134"/>
      <c r="F175" s="134"/>
      <c r="G175" s="134"/>
      <c r="H175" s="134"/>
      <c r="I175" s="70" t="s">
        <v>190</v>
      </c>
      <c r="J175" s="135">
        <v>853</v>
      </c>
      <c r="K175" s="135"/>
      <c r="L175" s="135"/>
      <c r="M175" s="77">
        <f>N175+P175+Q175+S175+T175+U175+V175+W175+X175+Y175+R175+O175</f>
        <v>0</v>
      </c>
      <c r="N175" s="71"/>
      <c r="O175" s="71"/>
      <c r="P175" s="71"/>
      <c r="Q175" s="71"/>
      <c r="R175" s="71"/>
      <c r="S175" s="71"/>
      <c r="T175" s="71"/>
      <c r="U175" s="71"/>
      <c r="V175" s="71"/>
      <c r="W175" s="71"/>
      <c r="X175" s="71"/>
      <c r="Y175" s="71"/>
      <c r="Z175" s="71"/>
    </row>
    <row r="176" spans="1:26" ht="18.75" customHeight="1">
      <c r="A176" s="134" t="s">
        <v>98</v>
      </c>
      <c r="B176" s="134"/>
      <c r="C176" s="134"/>
      <c r="D176" s="134"/>
      <c r="E176" s="134"/>
      <c r="F176" s="134"/>
      <c r="G176" s="134"/>
      <c r="H176" s="134"/>
      <c r="I176" s="70" t="s">
        <v>99</v>
      </c>
      <c r="J176" s="135"/>
      <c r="K176" s="135"/>
      <c r="L176" s="135"/>
      <c r="M176" s="77">
        <f>N176+P176+Q176+S176+T176+U176+V176+W176+X176+Y176+R176+O176</f>
        <v>0</v>
      </c>
      <c r="N176" s="71"/>
      <c r="O176" s="71"/>
      <c r="P176" s="71"/>
      <c r="Q176" s="71"/>
      <c r="R176" s="71"/>
      <c r="S176" s="71"/>
      <c r="T176" s="71"/>
      <c r="U176" s="71"/>
      <c r="V176" s="71"/>
      <c r="W176" s="71"/>
      <c r="X176" s="71"/>
      <c r="Y176" s="71"/>
      <c r="Z176" s="71"/>
    </row>
    <row r="177" spans="1:26" ht="38.25" customHeight="1">
      <c r="A177" s="138" t="s">
        <v>75</v>
      </c>
      <c r="B177" s="138"/>
      <c r="C177" s="138"/>
      <c r="D177" s="138"/>
      <c r="E177" s="138"/>
      <c r="F177" s="138"/>
      <c r="G177" s="138"/>
      <c r="H177" s="138"/>
      <c r="I177" s="80" t="s">
        <v>100</v>
      </c>
      <c r="J177" s="137">
        <v>240</v>
      </c>
      <c r="K177" s="137"/>
      <c r="L177" s="137"/>
      <c r="M177" s="82">
        <v>0</v>
      </c>
      <c r="N177" s="82">
        <v>0</v>
      </c>
      <c r="O177" s="82">
        <v>0</v>
      </c>
      <c r="P177" s="82">
        <v>0</v>
      </c>
      <c r="Q177" s="82">
        <v>0</v>
      </c>
      <c r="R177" s="82">
        <v>0</v>
      </c>
      <c r="S177" s="82">
        <v>0</v>
      </c>
      <c r="T177" s="82">
        <v>0</v>
      </c>
      <c r="U177" s="82">
        <v>0</v>
      </c>
      <c r="V177" s="82">
        <v>0</v>
      </c>
      <c r="W177" s="82">
        <v>0</v>
      </c>
      <c r="X177" s="82">
        <v>0</v>
      </c>
      <c r="Y177" s="82">
        <v>0</v>
      </c>
      <c r="Z177" s="82">
        <v>0</v>
      </c>
    </row>
    <row r="178" spans="1:26" ht="18.75" customHeight="1">
      <c r="A178" s="138" t="s">
        <v>77</v>
      </c>
      <c r="B178" s="138"/>
      <c r="C178" s="138"/>
      <c r="D178" s="138"/>
      <c r="E178" s="138"/>
      <c r="F178" s="138"/>
      <c r="G178" s="138"/>
      <c r="H178" s="138"/>
      <c r="I178" s="81" t="s">
        <v>101</v>
      </c>
      <c r="J178" s="137">
        <v>240</v>
      </c>
      <c r="K178" s="137"/>
      <c r="L178" s="137"/>
      <c r="M178" s="82">
        <f aca="true" t="shared" si="19" ref="M178:Z178">M180+M181+M182+M183+M184+M185+M186+M187+M189</f>
        <v>4380170</v>
      </c>
      <c r="N178" s="82">
        <f t="shared" si="19"/>
        <v>3251311</v>
      </c>
      <c r="O178" s="82">
        <f t="shared" si="19"/>
        <v>0</v>
      </c>
      <c r="P178" s="82">
        <f t="shared" si="19"/>
        <v>40431</v>
      </c>
      <c r="Q178" s="82">
        <f t="shared" si="19"/>
        <v>514830</v>
      </c>
      <c r="R178" s="82">
        <f t="shared" si="19"/>
        <v>0</v>
      </c>
      <c r="S178" s="82">
        <f t="shared" si="19"/>
        <v>0</v>
      </c>
      <c r="T178" s="82">
        <f t="shared" si="19"/>
        <v>0</v>
      </c>
      <c r="U178" s="82">
        <f t="shared" si="19"/>
        <v>0</v>
      </c>
      <c r="V178" s="82">
        <f t="shared" si="19"/>
        <v>265842</v>
      </c>
      <c r="W178" s="82">
        <f t="shared" si="19"/>
        <v>0</v>
      </c>
      <c r="X178" s="82">
        <f t="shared" si="19"/>
        <v>0</v>
      </c>
      <c r="Y178" s="82">
        <f t="shared" si="19"/>
        <v>307756</v>
      </c>
      <c r="Z178" s="82">
        <f t="shared" si="19"/>
        <v>0</v>
      </c>
    </row>
    <row r="179" spans="1:26" ht="18.75" customHeight="1">
      <c r="A179" s="134" t="s">
        <v>79</v>
      </c>
      <c r="B179" s="134"/>
      <c r="C179" s="134"/>
      <c r="D179" s="134"/>
      <c r="E179" s="134"/>
      <c r="F179" s="134"/>
      <c r="G179" s="134"/>
      <c r="H179" s="134"/>
      <c r="I179" s="70"/>
      <c r="J179" s="135"/>
      <c r="K179" s="135"/>
      <c r="L179" s="135"/>
      <c r="M179" s="72"/>
      <c r="N179" s="71"/>
      <c r="O179" s="71"/>
      <c r="P179" s="71"/>
      <c r="Q179" s="71"/>
      <c r="R179" s="71"/>
      <c r="S179" s="71"/>
      <c r="T179" s="71"/>
      <c r="U179" s="71"/>
      <c r="V179" s="71"/>
      <c r="W179" s="71"/>
      <c r="X179" s="71"/>
      <c r="Y179" s="71"/>
      <c r="Z179" s="71"/>
    </row>
    <row r="180" spans="1:26" ht="18.75" customHeight="1">
      <c r="A180" s="134" t="s">
        <v>19</v>
      </c>
      <c r="B180" s="134"/>
      <c r="C180" s="134"/>
      <c r="D180" s="134"/>
      <c r="E180" s="134"/>
      <c r="F180" s="134"/>
      <c r="G180" s="134"/>
      <c r="H180" s="134"/>
      <c r="I180" s="70" t="s">
        <v>102</v>
      </c>
      <c r="J180" s="135">
        <v>244</v>
      </c>
      <c r="K180" s="135"/>
      <c r="L180" s="135"/>
      <c r="M180" s="77">
        <f>N180+P180+Q180+S180+T180+U180+V180+W180+X180+Y180+R180+O180</f>
        <v>43200</v>
      </c>
      <c r="N180" s="72">
        <f>7200+36000</f>
        <v>43200</v>
      </c>
      <c r="O180" s="72"/>
      <c r="P180" s="72"/>
      <c r="Q180" s="72"/>
      <c r="R180" s="72"/>
      <c r="S180" s="71"/>
      <c r="T180" s="71"/>
      <c r="U180" s="71"/>
      <c r="V180" s="71"/>
      <c r="W180" s="71"/>
      <c r="X180" s="71"/>
      <c r="Y180" s="71"/>
      <c r="Z180" s="71"/>
    </row>
    <row r="181" spans="1:26" ht="18.75" customHeight="1">
      <c r="A181" s="134" t="s">
        <v>159</v>
      </c>
      <c r="B181" s="134"/>
      <c r="C181" s="134"/>
      <c r="D181" s="134"/>
      <c r="E181" s="134"/>
      <c r="F181" s="134"/>
      <c r="G181" s="134"/>
      <c r="H181" s="134"/>
      <c r="I181" s="70" t="s">
        <v>103</v>
      </c>
      <c r="J181" s="135">
        <v>244</v>
      </c>
      <c r="K181" s="135"/>
      <c r="L181" s="135"/>
      <c r="M181" s="77">
        <f aca="true" t="shared" si="20" ref="M181:M189">N181+P181+Q181+S181+T181+U181+V181+W181+X181+Y181+R181+O181</f>
        <v>0</v>
      </c>
      <c r="N181" s="72"/>
      <c r="O181" s="72"/>
      <c r="P181" s="72"/>
      <c r="Q181" s="72"/>
      <c r="R181" s="72"/>
      <c r="S181" s="71"/>
      <c r="T181" s="71"/>
      <c r="U181" s="71"/>
      <c r="V181" s="71"/>
      <c r="W181" s="71"/>
      <c r="X181" s="71"/>
      <c r="Y181" s="71"/>
      <c r="Z181" s="71"/>
    </row>
    <row r="182" spans="1:26" ht="18.75" customHeight="1">
      <c r="A182" s="134" t="s">
        <v>20</v>
      </c>
      <c r="B182" s="134"/>
      <c r="C182" s="134"/>
      <c r="D182" s="134"/>
      <c r="E182" s="134"/>
      <c r="F182" s="134"/>
      <c r="G182" s="134"/>
      <c r="H182" s="134"/>
      <c r="I182" s="70" t="s">
        <v>104</v>
      </c>
      <c r="J182" s="135">
        <v>244</v>
      </c>
      <c r="K182" s="135"/>
      <c r="L182" s="135"/>
      <c r="M182" s="77">
        <f t="shared" si="20"/>
        <v>2324535</v>
      </c>
      <c r="N182" s="72">
        <v>2107529</v>
      </c>
      <c r="O182" s="72"/>
      <c r="P182" s="72"/>
      <c r="Q182" s="72"/>
      <c r="R182" s="72"/>
      <c r="S182" s="71"/>
      <c r="T182" s="71"/>
      <c r="U182" s="71"/>
      <c r="V182" s="71"/>
      <c r="W182" s="71"/>
      <c r="X182" s="71"/>
      <c r="Y182" s="71">
        <v>217006</v>
      </c>
      <c r="Z182" s="71"/>
    </row>
    <row r="183" spans="1:26" ht="44.25" customHeight="1">
      <c r="A183" s="134" t="s">
        <v>119</v>
      </c>
      <c r="B183" s="134"/>
      <c r="C183" s="134"/>
      <c r="D183" s="134"/>
      <c r="E183" s="134"/>
      <c r="F183" s="134"/>
      <c r="G183" s="134"/>
      <c r="H183" s="134"/>
      <c r="I183" s="70" t="s">
        <v>105</v>
      </c>
      <c r="J183" s="135">
        <v>244</v>
      </c>
      <c r="K183" s="135"/>
      <c r="L183" s="135"/>
      <c r="M183" s="77">
        <f t="shared" si="20"/>
        <v>0</v>
      </c>
      <c r="N183" s="72"/>
      <c r="O183" s="72"/>
      <c r="P183" s="72"/>
      <c r="Q183" s="72"/>
      <c r="R183" s="72"/>
      <c r="S183" s="71"/>
      <c r="T183" s="71"/>
      <c r="U183" s="71"/>
      <c r="V183" s="71"/>
      <c r="W183" s="71"/>
      <c r="X183" s="71"/>
      <c r="Y183" s="71"/>
      <c r="Z183" s="71"/>
    </row>
    <row r="184" spans="1:26" ht="18.75" customHeight="1">
      <c r="A184" s="134" t="s">
        <v>26</v>
      </c>
      <c r="B184" s="134"/>
      <c r="C184" s="134"/>
      <c r="D184" s="134"/>
      <c r="E184" s="134"/>
      <c r="F184" s="134"/>
      <c r="G184" s="134"/>
      <c r="H184" s="134"/>
      <c r="I184" s="70" t="s">
        <v>106</v>
      </c>
      <c r="J184" s="135">
        <v>244</v>
      </c>
      <c r="K184" s="135"/>
      <c r="L184" s="135"/>
      <c r="M184" s="77">
        <f t="shared" si="20"/>
        <v>199400</v>
      </c>
      <c r="N184" s="72">
        <v>119400</v>
      </c>
      <c r="O184" s="72"/>
      <c r="P184" s="72"/>
      <c r="Q184" s="72"/>
      <c r="R184" s="72"/>
      <c r="S184" s="71"/>
      <c r="T184" s="71"/>
      <c r="U184" s="71"/>
      <c r="V184" s="71">
        <v>80000</v>
      </c>
      <c r="W184" s="71"/>
      <c r="X184" s="71"/>
      <c r="Y184" s="71"/>
      <c r="Z184" s="71"/>
    </row>
    <row r="185" spans="1:26" ht="18.75" customHeight="1">
      <c r="A185" s="134" t="s">
        <v>27</v>
      </c>
      <c r="B185" s="134"/>
      <c r="C185" s="134"/>
      <c r="D185" s="134"/>
      <c r="E185" s="134"/>
      <c r="F185" s="134"/>
      <c r="G185" s="134"/>
      <c r="H185" s="134"/>
      <c r="I185" s="70" t="s">
        <v>151</v>
      </c>
      <c r="J185" s="135">
        <v>244</v>
      </c>
      <c r="K185" s="135"/>
      <c r="L185" s="135"/>
      <c r="M185" s="77">
        <f t="shared" si="20"/>
        <v>348660</v>
      </c>
      <c r="N185" s="72">
        <f>156094+88590</f>
        <v>244684</v>
      </c>
      <c r="O185" s="72"/>
      <c r="P185" s="72"/>
      <c r="Q185" s="72"/>
      <c r="R185" s="72"/>
      <c r="S185" s="71"/>
      <c r="T185" s="71"/>
      <c r="U185" s="71"/>
      <c r="V185" s="71">
        <v>103976</v>
      </c>
      <c r="W185" s="71"/>
      <c r="X185" s="71"/>
      <c r="Y185" s="71"/>
      <c r="Z185" s="71"/>
    </row>
    <row r="186" spans="1:26" ht="20.25" customHeight="1">
      <c r="A186" s="134" t="s">
        <v>21</v>
      </c>
      <c r="B186" s="134"/>
      <c r="C186" s="134"/>
      <c r="D186" s="134"/>
      <c r="E186" s="134"/>
      <c r="F186" s="134"/>
      <c r="G186" s="134"/>
      <c r="H186" s="134"/>
      <c r="I186" s="70" t="s">
        <v>152</v>
      </c>
      <c r="J186" s="135">
        <v>244</v>
      </c>
      <c r="K186" s="135"/>
      <c r="L186" s="135"/>
      <c r="M186" s="77">
        <f>N186+P186+Q186+S186+T186+U186+V186+W186+X186+Y186+R186+O186</f>
        <v>731581</v>
      </c>
      <c r="N186" s="72">
        <v>580898</v>
      </c>
      <c r="O186" s="72"/>
      <c r="P186" s="72"/>
      <c r="Q186" s="77"/>
      <c r="R186" s="77"/>
      <c r="S186" s="71"/>
      <c r="T186" s="78"/>
      <c r="U186" s="78"/>
      <c r="V186" s="71">
        <v>59933</v>
      </c>
      <c r="W186" s="71"/>
      <c r="X186" s="71"/>
      <c r="Y186" s="71">
        <v>90750</v>
      </c>
      <c r="Z186" s="71"/>
    </row>
    <row r="187" spans="1:26" ht="20.25" customHeight="1">
      <c r="A187" s="134" t="s">
        <v>22</v>
      </c>
      <c r="B187" s="134"/>
      <c r="C187" s="134"/>
      <c r="D187" s="134"/>
      <c r="E187" s="134"/>
      <c r="F187" s="134"/>
      <c r="G187" s="134"/>
      <c r="H187" s="134"/>
      <c r="I187" s="70" t="s">
        <v>167</v>
      </c>
      <c r="J187" s="135">
        <v>244</v>
      </c>
      <c r="K187" s="135"/>
      <c r="L187" s="135"/>
      <c r="M187" s="77">
        <f t="shared" si="20"/>
        <v>732794</v>
      </c>
      <c r="N187" s="72">
        <v>155600</v>
      </c>
      <c r="O187" s="72"/>
      <c r="P187" s="72">
        <v>40431</v>
      </c>
      <c r="Q187" s="72">
        <v>514830</v>
      </c>
      <c r="R187" s="72"/>
      <c r="S187" s="71"/>
      <c r="T187" s="71"/>
      <c r="U187" s="78"/>
      <c r="V187" s="71">
        <v>21933</v>
      </c>
      <c r="W187" s="78"/>
      <c r="X187" s="78"/>
      <c r="Y187" s="78"/>
      <c r="Z187" s="71"/>
    </row>
    <row r="188" spans="1:26" ht="18.75">
      <c r="A188" s="134" t="s">
        <v>166</v>
      </c>
      <c r="B188" s="134"/>
      <c r="C188" s="134"/>
      <c r="D188" s="134"/>
      <c r="E188" s="134"/>
      <c r="F188" s="134"/>
      <c r="G188" s="134"/>
      <c r="H188" s="134"/>
      <c r="I188" s="70"/>
      <c r="J188" s="135">
        <v>244</v>
      </c>
      <c r="K188" s="135"/>
      <c r="L188" s="135"/>
      <c r="M188" s="77">
        <f t="shared" si="20"/>
        <v>555261</v>
      </c>
      <c r="N188" s="72"/>
      <c r="O188" s="72"/>
      <c r="P188" s="72">
        <v>40431</v>
      </c>
      <c r="Q188" s="72">
        <f>Q187</f>
        <v>514830</v>
      </c>
      <c r="R188" s="72"/>
      <c r="S188" s="71"/>
      <c r="T188" s="71"/>
      <c r="U188" s="78"/>
      <c r="V188" s="78"/>
      <c r="W188" s="78"/>
      <c r="X188" s="78"/>
      <c r="Y188" s="78"/>
      <c r="Z188" s="71"/>
    </row>
    <row r="189" spans="1:26" ht="18.75">
      <c r="A189" s="134" t="s">
        <v>192</v>
      </c>
      <c r="B189" s="134"/>
      <c r="C189" s="134"/>
      <c r="D189" s="134"/>
      <c r="E189" s="134"/>
      <c r="F189" s="134"/>
      <c r="G189" s="134"/>
      <c r="H189" s="134"/>
      <c r="I189" s="70" t="s">
        <v>193</v>
      </c>
      <c r="J189" s="135">
        <v>244</v>
      </c>
      <c r="K189" s="135"/>
      <c r="L189" s="135"/>
      <c r="M189" s="77">
        <f t="shared" si="20"/>
        <v>0</v>
      </c>
      <c r="N189" s="72"/>
      <c r="O189" s="72"/>
      <c r="P189" s="72"/>
      <c r="Q189" s="72"/>
      <c r="R189" s="72"/>
      <c r="S189" s="71"/>
      <c r="T189" s="71"/>
      <c r="U189" s="78"/>
      <c r="V189" s="78"/>
      <c r="W189" s="78"/>
      <c r="X189" s="78"/>
      <c r="Y189" s="78"/>
      <c r="Z189" s="71"/>
    </row>
    <row r="190" spans="1:26" ht="18.75">
      <c r="A190" s="138" t="s">
        <v>169</v>
      </c>
      <c r="B190" s="138"/>
      <c r="C190" s="138"/>
      <c r="D190" s="138"/>
      <c r="E190" s="138"/>
      <c r="F190" s="138"/>
      <c r="G190" s="138"/>
      <c r="H190" s="138"/>
      <c r="I190" s="83" t="s">
        <v>107</v>
      </c>
      <c r="J190" s="137" t="s">
        <v>84</v>
      </c>
      <c r="K190" s="137"/>
      <c r="L190" s="137"/>
      <c r="M190" s="76">
        <f aca="true" t="shared" si="21" ref="M190:R190">M191+M192</f>
        <v>0</v>
      </c>
      <c r="N190" s="76">
        <f t="shared" si="21"/>
        <v>0</v>
      </c>
      <c r="O190" s="76">
        <f t="shared" si="21"/>
        <v>0</v>
      </c>
      <c r="P190" s="76">
        <f t="shared" si="21"/>
        <v>0</v>
      </c>
      <c r="Q190" s="76">
        <f t="shared" si="21"/>
        <v>0</v>
      </c>
      <c r="R190" s="76">
        <f t="shared" si="21"/>
        <v>0</v>
      </c>
      <c r="S190" s="76">
        <f aca="true" t="shared" si="22" ref="S190:Z190">S191+S192</f>
        <v>0</v>
      </c>
      <c r="T190" s="76">
        <f t="shared" si="22"/>
        <v>0</v>
      </c>
      <c r="U190" s="76">
        <f t="shared" si="22"/>
        <v>0</v>
      </c>
      <c r="V190" s="76">
        <f t="shared" si="22"/>
        <v>0</v>
      </c>
      <c r="W190" s="76">
        <f t="shared" si="22"/>
        <v>0</v>
      </c>
      <c r="X190" s="76">
        <f t="shared" si="22"/>
        <v>0</v>
      </c>
      <c r="Y190" s="76">
        <f t="shared" si="22"/>
        <v>0</v>
      </c>
      <c r="Z190" s="76">
        <f t="shared" si="22"/>
        <v>0</v>
      </c>
    </row>
    <row r="191" spans="1:26" ht="18.75" customHeight="1">
      <c r="A191" s="134" t="s">
        <v>120</v>
      </c>
      <c r="B191" s="134"/>
      <c r="C191" s="134"/>
      <c r="D191" s="134"/>
      <c r="E191" s="134"/>
      <c r="F191" s="134"/>
      <c r="G191" s="134"/>
      <c r="H191" s="134"/>
      <c r="I191" s="79" t="s">
        <v>108</v>
      </c>
      <c r="J191" s="135">
        <v>510</v>
      </c>
      <c r="K191" s="135"/>
      <c r="L191" s="135"/>
      <c r="M191" s="77">
        <f>N191+P191+Q191+S191+T191+U191+V191+W191+X191+Y191+R191+O191</f>
        <v>0</v>
      </c>
      <c r="N191" s="72"/>
      <c r="O191" s="72"/>
      <c r="P191" s="77"/>
      <c r="Q191" s="77"/>
      <c r="R191" s="77"/>
      <c r="S191" s="77"/>
      <c r="T191" s="78"/>
      <c r="U191" s="78"/>
      <c r="V191" s="78"/>
      <c r="W191" s="78"/>
      <c r="X191" s="78"/>
      <c r="Y191" s="78"/>
      <c r="Z191" s="77"/>
    </row>
    <row r="192" spans="1:26" ht="18.75" customHeight="1">
      <c r="A192" s="134" t="s">
        <v>76</v>
      </c>
      <c r="B192" s="134"/>
      <c r="C192" s="134"/>
      <c r="D192" s="134"/>
      <c r="E192" s="134"/>
      <c r="F192" s="134"/>
      <c r="G192" s="134"/>
      <c r="H192" s="134"/>
      <c r="I192" s="79" t="s">
        <v>109</v>
      </c>
      <c r="J192" s="135">
        <v>550</v>
      </c>
      <c r="K192" s="135"/>
      <c r="L192" s="135"/>
      <c r="M192" s="77">
        <f>N192+P192+Q192+S192+T192+U192+V192+W192+X192+Y192+R192+O192</f>
        <v>0</v>
      </c>
      <c r="N192" s="72"/>
      <c r="O192" s="72"/>
      <c r="P192" s="77"/>
      <c r="Q192" s="77"/>
      <c r="R192" s="77"/>
      <c r="S192" s="77"/>
      <c r="T192" s="78"/>
      <c r="U192" s="78"/>
      <c r="V192" s="78"/>
      <c r="W192" s="78"/>
      <c r="X192" s="78"/>
      <c r="Y192" s="78"/>
      <c r="Z192" s="77"/>
    </row>
    <row r="193" spans="1:26" s="3" customFormat="1" ht="18.75" customHeight="1">
      <c r="A193" s="138" t="s">
        <v>80</v>
      </c>
      <c r="B193" s="138"/>
      <c r="C193" s="138"/>
      <c r="D193" s="138"/>
      <c r="E193" s="138"/>
      <c r="F193" s="138"/>
      <c r="G193" s="138"/>
      <c r="H193" s="138"/>
      <c r="I193" s="75" t="s">
        <v>110</v>
      </c>
      <c r="J193" s="137"/>
      <c r="K193" s="137"/>
      <c r="L193" s="137"/>
      <c r="M193" s="76">
        <f aca="true" t="shared" si="23" ref="M193:R193">M194+M195</f>
        <v>0</v>
      </c>
      <c r="N193" s="76">
        <f t="shared" si="23"/>
        <v>0</v>
      </c>
      <c r="O193" s="76">
        <f t="shared" si="23"/>
        <v>0</v>
      </c>
      <c r="P193" s="76">
        <f t="shared" si="23"/>
        <v>0</v>
      </c>
      <c r="Q193" s="76">
        <f t="shared" si="23"/>
        <v>0</v>
      </c>
      <c r="R193" s="76">
        <f t="shared" si="23"/>
        <v>0</v>
      </c>
      <c r="S193" s="76">
        <f aca="true" t="shared" si="24" ref="S193:Z193">S194+S195</f>
        <v>0</v>
      </c>
      <c r="T193" s="76">
        <f t="shared" si="24"/>
        <v>0</v>
      </c>
      <c r="U193" s="76">
        <f t="shared" si="24"/>
        <v>0</v>
      </c>
      <c r="V193" s="76">
        <f t="shared" si="24"/>
        <v>0</v>
      </c>
      <c r="W193" s="76">
        <f t="shared" si="24"/>
        <v>0</v>
      </c>
      <c r="X193" s="76">
        <f t="shared" si="24"/>
        <v>0</v>
      </c>
      <c r="Y193" s="76">
        <f t="shared" si="24"/>
        <v>0</v>
      </c>
      <c r="Z193" s="76">
        <f t="shared" si="24"/>
        <v>0</v>
      </c>
    </row>
    <row r="194" spans="1:26" ht="18.75" customHeight="1">
      <c r="A194" s="134" t="s">
        <v>122</v>
      </c>
      <c r="B194" s="134"/>
      <c r="C194" s="134"/>
      <c r="D194" s="134"/>
      <c r="E194" s="134"/>
      <c r="F194" s="134"/>
      <c r="G194" s="134"/>
      <c r="H194" s="134"/>
      <c r="I194" s="79" t="s">
        <v>111</v>
      </c>
      <c r="J194" s="135">
        <v>610</v>
      </c>
      <c r="K194" s="135"/>
      <c r="L194" s="135"/>
      <c r="M194" s="77">
        <f>N194+P194+Q194+S194+T194+U194+V194+W194+X194+Y194+R194+O194</f>
        <v>0</v>
      </c>
      <c r="N194" s="72"/>
      <c r="O194" s="72"/>
      <c r="P194" s="77"/>
      <c r="Q194" s="77"/>
      <c r="R194" s="77"/>
      <c r="S194" s="71"/>
      <c r="T194" s="78"/>
      <c r="U194" s="78"/>
      <c r="V194" s="78"/>
      <c r="W194" s="78"/>
      <c r="X194" s="78"/>
      <c r="Y194" s="78"/>
      <c r="Z194" s="78"/>
    </row>
    <row r="195" spans="1:26" ht="18.75" customHeight="1">
      <c r="A195" s="134" t="s">
        <v>81</v>
      </c>
      <c r="B195" s="134"/>
      <c r="C195" s="134"/>
      <c r="D195" s="134"/>
      <c r="E195" s="134"/>
      <c r="F195" s="134"/>
      <c r="G195" s="134"/>
      <c r="H195" s="134"/>
      <c r="I195" s="79" t="s">
        <v>112</v>
      </c>
      <c r="J195" s="135">
        <v>650</v>
      </c>
      <c r="K195" s="135"/>
      <c r="L195" s="135"/>
      <c r="M195" s="77">
        <f>N195+P195+Q195+S195+T195+U195+V195+W195+X195+Y195+R195+O195</f>
        <v>0</v>
      </c>
      <c r="N195" s="77"/>
      <c r="O195" s="77"/>
      <c r="P195" s="77"/>
      <c r="Q195" s="77"/>
      <c r="R195" s="77"/>
      <c r="S195" s="71"/>
      <c r="T195" s="78"/>
      <c r="U195" s="78"/>
      <c r="V195" s="78"/>
      <c r="W195" s="78"/>
      <c r="X195" s="78"/>
      <c r="Y195" s="78"/>
      <c r="Z195" s="78"/>
    </row>
    <row r="196" spans="1:26" s="69" customFormat="1" ht="20.25" customHeight="1">
      <c r="A196" s="136" t="s">
        <v>82</v>
      </c>
      <c r="B196" s="136"/>
      <c r="C196" s="136"/>
      <c r="D196" s="136"/>
      <c r="E196" s="136"/>
      <c r="F196" s="136"/>
      <c r="G196" s="136"/>
      <c r="H196" s="136"/>
      <c r="I196" s="75" t="s">
        <v>113</v>
      </c>
      <c r="J196" s="137" t="s">
        <v>84</v>
      </c>
      <c r="K196" s="137"/>
      <c r="L196" s="137"/>
      <c r="M196" s="76">
        <f>N196+P196+Q196+S196+T196+U196+V196+W196+X196+Y196+R196+O196</f>
        <v>0</v>
      </c>
      <c r="N196" s="76"/>
      <c r="O196" s="76"/>
      <c r="P196" s="76"/>
      <c r="Q196" s="76"/>
      <c r="R196" s="76"/>
      <c r="S196" s="76"/>
      <c r="T196" s="76"/>
      <c r="U196" s="76"/>
      <c r="V196" s="76"/>
      <c r="W196" s="76"/>
      <c r="X196" s="76"/>
      <c r="Y196" s="76"/>
      <c r="Z196" s="76"/>
    </row>
    <row r="197" spans="1:26" s="69" customFormat="1" ht="20.25" customHeight="1">
      <c r="A197" s="136" t="s">
        <v>83</v>
      </c>
      <c r="B197" s="136"/>
      <c r="C197" s="136"/>
      <c r="D197" s="136"/>
      <c r="E197" s="136"/>
      <c r="F197" s="136"/>
      <c r="G197" s="136"/>
      <c r="H197" s="136"/>
      <c r="I197" s="75" t="s">
        <v>114</v>
      </c>
      <c r="J197" s="137" t="s">
        <v>84</v>
      </c>
      <c r="K197" s="137"/>
      <c r="L197" s="137"/>
      <c r="M197" s="76">
        <f>N197+P197+Q197+S197+T197+U197+V197+W197+X197+Y197+R197+O197</f>
        <v>0</v>
      </c>
      <c r="N197" s="76"/>
      <c r="O197" s="76"/>
      <c r="P197" s="76"/>
      <c r="Q197" s="76"/>
      <c r="R197" s="76"/>
      <c r="S197" s="76"/>
      <c r="T197" s="76"/>
      <c r="U197" s="76"/>
      <c r="V197" s="76"/>
      <c r="W197" s="76"/>
      <c r="X197" s="76"/>
      <c r="Y197" s="76"/>
      <c r="Z197" s="76"/>
    </row>
    <row r="198" ht="12.75"/>
    <row r="199" spans="21:22" ht="37.5" customHeight="1">
      <c r="U199" s="129" t="s">
        <v>23</v>
      </c>
      <c r="V199" s="129"/>
    </row>
    <row r="200" spans="1:26" ht="18.75" customHeight="1">
      <c r="A200" s="63"/>
      <c r="B200" s="64"/>
      <c r="C200" s="64"/>
      <c r="D200" s="64"/>
      <c r="E200" s="64"/>
      <c r="F200" s="64"/>
      <c r="G200" s="64"/>
      <c r="H200" s="64"/>
      <c r="I200" s="64"/>
      <c r="J200" s="64"/>
      <c r="K200" s="64"/>
      <c r="L200" s="64"/>
      <c r="M200" s="47"/>
      <c r="N200" s="47"/>
      <c r="O200" s="47"/>
      <c r="P200" s="47"/>
      <c r="Q200" s="47"/>
      <c r="R200" s="47"/>
      <c r="S200" s="47"/>
      <c r="T200" s="47"/>
      <c r="U200" s="47"/>
      <c r="V200" s="47"/>
      <c r="W200" s="47"/>
      <c r="X200" s="47"/>
      <c r="Y200" s="47"/>
      <c r="Z200" s="47"/>
    </row>
    <row r="201" ht="12.75"/>
    <row r="202" spans="1:27" ht="20.25" customHeight="1">
      <c r="A202" s="142" t="s">
        <v>219</v>
      </c>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row>
    <row r="203" spans="21:26" ht="12.75">
      <c r="U203" s="143"/>
      <c r="V203" s="143"/>
      <c r="W203" s="143"/>
      <c r="X203" s="143"/>
      <c r="Y203" s="143"/>
      <c r="Z203" s="143"/>
    </row>
    <row r="204" spans="1:26" s="65" customFormat="1" ht="18.75" customHeight="1">
      <c r="A204" s="144" t="s">
        <v>17</v>
      </c>
      <c r="B204" s="144"/>
      <c r="C204" s="144"/>
      <c r="D204" s="144"/>
      <c r="E204" s="144"/>
      <c r="F204" s="144"/>
      <c r="G204" s="144"/>
      <c r="H204" s="144"/>
      <c r="I204" s="144" t="s">
        <v>115</v>
      </c>
      <c r="J204" s="144" t="s">
        <v>55</v>
      </c>
      <c r="K204" s="144"/>
      <c r="L204" s="144"/>
      <c r="M204" s="145" t="s">
        <v>56</v>
      </c>
      <c r="N204" s="146"/>
      <c r="O204" s="146"/>
      <c r="P204" s="146"/>
      <c r="Q204" s="146"/>
      <c r="R204" s="146"/>
      <c r="S204" s="146"/>
      <c r="T204" s="146"/>
      <c r="U204" s="146"/>
      <c r="V204" s="146"/>
      <c r="W204" s="146"/>
      <c r="X204" s="146"/>
      <c r="Y204" s="146"/>
      <c r="Z204" s="147"/>
    </row>
    <row r="205" spans="1:26" s="65" customFormat="1" ht="22.5" customHeight="1">
      <c r="A205" s="144"/>
      <c r="B205" s="144"/>
      <c r="C205" s="144"/>
      <c r="D205" s="144"/>
      <c r="E205" s="144"/>
      <c r="F205" s="144"/>
      <c r="G205" s="144"/>
      <c r="H205" s="144"/>
      <c r="I205" s="144"/>
      <c r="J205" s="144"/>
      <c r="K205" s="144"/>
      <c r="L205" s="144"/>
      <c r="M205" s="144" t="s">
        <v>57</v>
      </c>
      <c r="N205" s="125" t="s">
        <v>16</v>
      </c>
      <c r="O205" s="148"/>
      <c r="P205" s="148"/>
      <c r="Q205" s="148"/>
      <c r="R205" s="148"/>
      <c r="S205" s="148"/>
      <c r="T205" s="148"/>
      <c r="U205" s="148"/>
      <c r="V205" s="148"/>
      <c r="W205" s="148"/>
      <c r="X205" s="148"/>
      <c r="Y205" s="148"/>
      <c r="Z205" s="126"/>
    </row>
    <row r="206" spans="1:26" s="65" customFormat="1" ht="133.5" customHeight="1">
      <c r="A206" s="144"/>
      <c r="B206" s="144"/>
      <c r="C206" s="144"/>
      <c r="D206" s="144"/>
      <c r="E206" s="144"/>
      <c r="F206" s="144"/>
      <c r="G206" s="144"/>
      <c r="H206" s="144"/>
      <c r="I206" s="144"/>
      <c r="J206" s="144"/>
      <c r="K206" s="144"/>
      <c r="L206" s="144"/>
      <c r="M206" s="144"/>
      <c r="N206" s="144" t="s">
        <v>209</v>
      </c>
      <c r="O206" s="144" t="s">
        <v>210</v>
      </c>
      <c r="P206" s="125" t="s">
        <v>153</v>
      </c>
      <c r="Q206" s="148"/>
      <c r="R206" s="126"/>
      <c r="S206" s="144" t="s">
        <v>58</v>
      </c>
      <c r="T206" s="144" t="s">
        <v>59</v>
      </c>
      <c r="U206" s="144" t="s">
        <v>60</v>
      </c>
      <c r="V206" s="144"/>
      <c r="W206" s="144"/>
      <c r="X206" s="144"/>
      <c r="Y206" s="144"/>
      <c r="Z206" s="144"/>
    </row>
    <row r="207" spans="1:26" s="65" customFormat="1" ht="260.25" customHeight="1">
      <c r="A207" s="144"/>
      <c r="B207" s="144"/>
      <c r="C207" s="144"/>
      <c r="D207" s="144"/>
      <c r="E207" s="144"/>
      <c r="F207" s="144"/>
      <c r="G207" s="144"/>
      <c r="H207" s="144"/>
      <c r="I207" s="144"/>
      <c r="J207" s="144"/>
      <c r="K207" s="144"/>
      <c r="L207" s="144"/>
      <c r="M207" s="144"/>
      <c r="N207" s="144"/>
      <c r="O207" s="144"/>
      <c r="P207" s="111" t="s">
        <v>183</v>
      </c>
      <c r="Q207" s="111" t="s">
        <v>184</v>
      </c>
      <c r="R207" s="111" t="s">
        <v>203</v>
      </c>
      <c r="S207" s="144"/>
      <c r="T207" s="144"/>
      <c r="U207" s="61" t="s">
        <v>160</v>
      </c>
      <c r="V207" s="61" t="s">
        <v>161</v>
      </c>
      <c r="W207" s="61"/>
      <c r="X207" s="61"/>
      <c r="Y207" s="61" t="s">
        <v>162</v>
      </c>
      <c r="Z207" s="61" t="s">
        <v>61</v>
      </c>
    </row>
    <row r="208" spans="1:26" s="65" customFormat="1" ht="18.75" customHeight="1">
      <c r="A208" s="149">
        <v>1</v>
      </c>
      <c r="B208" s="149"/>
      <c r="C208" s="149"/>
      <c r="D208" s="149"/>
      <c r="E208" s="149"/>
      <c r="F208" s="149"/>
      <c r="G208" s="149"/>
      <c r="H208" s="149"/>
      <c r="I208" s="66">
        <v>2</v>
      </c>
      <c r="J208" s="149">
        <v>3</v>
      </c>
      <c r="K208" s="149"/>
      <c r="L208" s="149"/>
      <c r="M208" s="66">
        <v>4</v>
      </c>
      <c r="N208" s="66">
        <v>5</v>
      </c>
      <c r="O208" s="121" t="s">
        <v>211</v>
      </c>
      <c r="P208" s="66">
        <v>6</v>
      </c>
      <c r="Q208" s="66">
        <v>7</v>
      </c>
      <c r="R208" s="66">
        <v>8</v>
      </c>
      <c r="S208" s="66">
        <v>8</v>
      </c>
      <c r="T208" s="66">
        <v>9</v>
      </c>
      <c r="U208" s="66">
        <v>10</v>
      </c>
      <c r="V208" s="66">
        <v>11</v>
      </c>
      <c r="W208" s="66">
        <v>12</v>
      </c>
      <c r="X208" s="66">
        <v>13</v>
      </c>
      <c r="Y208" s="66">
        <v>12</v>
      </c>
      <c r="Z208" s="66">
        <v>13</v>
      </c>
    </row>
    <row r="209" spans="1:28" s="69" customFormat="1" ht="45" customHeight="1">
      <c r="A209" s="140" t="s">
        <v>62</v>
      </c>
      <c r="B209" s="140"/>
      <c r="C209" s="140"/>
      <c r="D209" s="140"/>
      <c r="E209" s="140"/>
      <c r="F209" s="140"/>
      <c r="G209" s="140"/>
      <c r="H209" s="140"/>
      <c r="I209" s="67" t="s">
        <v>64</v>
      </c>
      <c r="J209" s="141" t="s">
        <v>84</v>
      </c>
      <c r="K209" s="141"/>
      <c r="L209" s="141"/>
      <c r="M209" s="120">
        <f>M210+M211+M212+M213+M214+M215+M216+N209</f>
        <v>37183571</v>
      </c>
      <c r="N209" s="68">
        <f>N217-N249-N243</f>
        <v>35367994</v>
      </c>
      <c r="O209" s="68">
        <f>O217-O249-O243</f>
        <v>0</v>
      </c>
      <c r="P209" s="68">
        <f>P214</f>
        <v>40431</v>
      </c>
      <c r="Q209" s="68">
        <f>Q214</f>
        <v>514830</v>
      </c>
      <c r="R209" s="68">
        <f>R214</f>
        <v>0</v>
      </c>
      <c r="S209" s="68">
        <f>S214</f>
        <v>0</v>
      </c>
      <c r="T209" s="120">
        <f aca="true" t="shared" si="25" ref="T209:Z209">T211</f>
        <v>0</v>
      </c>
      <c r="U209" s="120">
        <f t="shared" si="25"/>
        <v>0</v>
      </c>
      <c r="V209" s="120">
        <f t="shared" si="25"/>
        <v>952560</v>
      </c>
      <c r="W209" s="120">
        <f t="shared" si="25"/>
        <v>0</v>
      </c>
      <c r="X209" s="120">
        <f t="shared" si="25"/>
        <v>0</v>
      </c>
      <c r="Y209" s="120">
        <f t="shared" si="25"/>
        <v>307756</v>
      </c>
      <c r="Z209" s="120">
        <f t="shared" si="25"/>
        <v>0</v>
      </c>
      <c r="AB209" s="116">
        <f>M209+M249+M243</f>
        <v>37183571</v>
      </c>
    </row>
    <row r="210" spans="1:28" s="69" customFormat="1" ht="20.25" customHeight="1">
      <c r="A210" s="134" t="s">
        <v>63</v>
      </c>
      <c r="B210" s="134"/>
      <c r="C210" s="134"/>
      <c r="D210" s="134"/>
      <c r="E210" s="134"/>
      <c r="F210" s="134"/>
      <c r="G210" s="134"/>
      <c r="H210" s="134"/>
      <c r="I210" s="70" t="s">
        <v>65</v>
      </c>
      <c r="J210" s="139" t="s">
        <v>84</v>
      </c>
      <c r="K210" s="139"/>
      <c r="L210" s="139"/>
      <c r="M210" s="72">
        <f>Y210</f>
        <v>0</v>
      </c>
      <c r="N210" s="72" t="s">
        <v>84</v>
      </c>
      <c r="O210" s="72" t="s">
        <v>84</v>
      </c>
      <c r="P210" s="72" t="s">
        <v>84</v>
      </c>
      <c r="Q210" s="72" t="s">
        <v>84</v>
      </c>
      <c r="R210" s="72" t="s">
        <v>84</v>
      </c>
      <c r="S210" s="72" t="s">
        <v>84</v>
      </c>
      <c r="T210" s="72" t="s">
        <v>84</v>
      </c>
      <c r="U210" s="72"/>
      <c r="V210" s="72"/>
      <c r="W210" s="72"/>
      <c r="X210" s="72"/>
      <c r="Y210" s="72"/>
      <c r="Z210" s="72" t="s">
        <v>84</v>
      </c>
      <c r="AB210" s="116">
        <f>AB209-M217</f>
        <v>0</v>
      </c>
    </row>
    <row r="211" spans="1:27" s="73" customFormat="1" ht="18.75" customHeight="1">
      <c r="A211" s="134" t="s">
        <v>66</v>
      </c>
      <c r="B211" s="134"/>
      <c r="C211" s="134"/>
      <c r="D211" s="134"/>
      <c r="E211" s="134"/>
      <c r="F211" s="134"/>
      <c r="G211" s="134"/>
      <c r="H211" s="134"/>
      <c r="I211" s="70" t="s">
        <v>67</v>
      </c>
      <c r="J211" s="139" t="s">
        <v>84</v>
      </c>
      <c r="K211" s="139"/>
      <c r="L211" s="139"/>
      <c r="M211" s="72">
        <f>V211+U211+W211+X211+Y211</f>
        <v>1260316</v>
      </c>
      <c r="N211" s="5"/>
      <c r="O211" s="5"/>
      <c r="P211" s="72" t="s">
        <v>84</v>
      </c>
      <c r="Q211" s="72" t="s">
        <v>84</v>
      </c>
      <c r="R211" s="72" t="s">
        <v>84</v>
      </c>
      <c r="S211" s="72" t="s">
        <v>84</v>
      </c>
      <c r="T211" s="71">
        <f>T217</f>
        <v>0</v>
      </c>
      <c r="U211" s="71">
        <f aca="true" t="shared" si="26" ref="U211:Z211">U217-U249</f>
        <v>0</v>
      </c>
      <c r="V211" s="71">
        <f t="shared" si="26"/>
        <v>952560</v>
      </c>
      <c r="W211" s="71">
        <f t="shared" si="26"/>
        <v>0</v>
      </c>
      <c r="X211" s="71">
        <f t="shared" si="26"/>
        <v>0</v>
      </c>
      <c r="Y211" s="71">
        <f t="shared" si="26"/>
        <v>307756</v>
      </c>
      <c r="Z211" s="71">
        <f t="shared" si="26"/>
        <v>0</v>
      </c>
      <c r="AA211" s="73" t="s">
        <v>121</v>
      </c>
    </row>
    <row r="212" spans="1:26" s="74" customFormat="1" ht="18.75">
      <c r="A212" s="134" t="s">
        <v>68</v>
      </c>
      <c r="B212" s="134"/>
      <c r="C212" s="134"/>
      <c r="D212" s="134"/>
      <c r="E212" s="134"/>
      <c r="F212" s="134"/>
      <c r="G212" s="134"/>
      <c r="H212" s="134"/>
      <c r="I212" s="70" t="s">
        <v>85</v>
      </c>
      <c r="J212" s="139" t="s">
        <v>84</v>
      </c>
      <c r="K212" s="139"/>
      <c r="L212" s="139"/>
      <c r="M212" s="72">
        <f>Y212</f>
        <v>0</v>
      </c>
      <c r="N212" s="72" t="s">
        <v>84</v>
      </c>
      <c r="O212" s="72" t="s">
        <v>84</v>
      </c>
      <c r="P212" s="72" t="s">
        <v>84</v>
      </c>
      <c r="Q212" s="72" t="s">
        <v>84</v>
      </c>
      <c r="R212" s="72" t="s">
        <v>84</v>
      </c>
      <c r="S212" s="72" t="s">
        <v>84</v>
      </c>
      <c r="T212" s="72" t="s">
        <v>84</v>
      </c>
      <c r="U212" s="71"/>
      <c r="V212" s="71"/>
      <c r="W212" s="71"/>
      <c r="X212" s="71"/>
      <c r="Y212" s="71"/>
      <c r="Z212" s="72" t="s">
        <v>84</v>
      </c>
    </row>
    <row r="213" spans="1:26" s="3" customFormat="1" ht="68.25" customHeight="1">
      <c r="A213" s="134" t="s">
        <v>116</v>
      </c>
      <c r="B213" s="134"/>
      <c r="C213" s="134"/>
      <c r="D213" s="134"/>
      <c r="E213" s="134"/>
      <c r="F213" s="134"/>
      <c r="G213" s="134"/>
      <c r="H213" s="134"/>
      <c r="I213" s="70" t="s">
        <v>86</v>
      </c>
      <c r="J213" s="139" t="s">
        <v>84</v>
      </c>
      <c r="K213" s="139"/>
      <c r="L213" s="139"/>
      <c r="M213" s="72">
        <f>Y213</f>
        <v>0</v>
      </c>
      <c r="N213" s="72" t="s">
        <v>84</v>
      </c>
      <c r="O213" s="72" t="s">
        <v>84</v>
      </c>
      <c r="P213" s="72" t="s">
        <v>84</v>
      </c>
      <c r="Q213" s="72" t="s">
        <v>84</v>
      </c>
      <c r="R213" s="72" t="s">
        <v>84</v>
      </c>
      <c r="S213" s="72" t="s">
        <v>84</v>
      </c>
      <c r="T213" s="72" t="s">
        <v>84</v>
      </c>
      <c r="U213" s="71"/>
      <c r="V213" s="71"/>
      <c r="W213" s="71"/>
      <c r="X213" s="71"/>
      <c r="Y213" s="71"/>
      <c r="Z213" s="72" t="s">
        <v>84</v>
      </c>
    </row>
    <row r="214" spans="1:26" s="3" customFormat="1" ht="18.75" customHeight="1">
      <c r="A214" s="134" t="s">
        <v>117</v>
      </c>
      <c r="B214" s="134"/>
      <c r="C214" s="134"/>
      <c r="D214" s="134"/>
      <c r="E214" s="134"/>
      <c r="F214" s="134"/>
      <c r="G214" s="134"/>
      <c r="H214" s="134"/>
      <c r="I214" s="70" t="s">
        <v>87</v>
      </c>
      <c r="J214" s="139" t="s">
        <v>84</v>
      </c>
      <c r="K214" s="139"/>
      <c r="L214" s="139"/>
      <c r="M214" s="72">
        <f>P214+Q214+S214+R214</f>
        <v>555261</v>
      </c>
      <c r="N214" s="72" t="s">
        <v>84</v>
      </c>
      <c r="O214" s="72" t="s">
        <v>84</v>
      </c>
      <c r="P214" s="71">
        <f>P217</f>
        <v>40431</v>
      </c>
      <c r="Q214" s="71">
        <f>Q217</f>
        <v>514830</v>
      </c>
      <c r="R214" s="71">
        <f>R217</f>
        <v>0</v>
      </c>
      <c r="S214" s="71">
        <f>S217</f>
        <v>0</v>
      </c>
      <c r="T214" s="71" t="s">
        <v>84</v>
      </c>
      <c r="U214" s="71" t="s">
        <v>84</v>
      </c>
      <c r="V214" s="71" t="s">
        <v>84</v>
      </c>
      <c r="W214" s="71" t="s">
        <v>84</v>
      </c>
      <c r="X214" s="71" t="s">
        <v>84</v>
      </c>
      <c r="Y214" s="71" t="s">
        <v>84</v>
      </c>
      <c r="Z214" s="71" t="s">
        <v>84</v>
      </c>
    </row>
    <row r="215" spans="1:26" s="73" customFormat="1" ht="18.75" customHeight="1">
      <c r="A215" s="134" t="s">
        <v>69</v>
      </c>
      <c r="B215" s="134"/>
      <c r="C215" s="134"/>
      <c r="D215" s="134"/>
      <c r="E215" s="134"/>
      <c r="F215" s="134"/>
      <c r="G215" s="134"/>
      <c r="H215" s="134"/>
      <c r="I215" s="70" t="s">
        <v>88</v>
      </c>
      <c r="J215" s="139" t="s">
        <v>84</v>
      </c>
      <c r="K215" s="139"/>
      <c r="L215" s="139"/>
      <c r="M215" s="72">
        <f>Y215</f>
        <v>0</v>
      </c>
      <c r="N215" s="72" t="s">
        <v>84</v>
      </c>
      <c r="O215" s="72" t="s">
        <v>84</v>
      </c>
      <c r="P215" s="72" t="s">
        <v>84</v>
      </c>
      <c r="Q215" s="72" t="s">
        <v>84</v>
      </c>
      <c r="R215" s="72" t="s">
        <v>84</v>
      </c>
      <c r="S215" s="72" t="s">
        <v>84</v>
      </c>
      <c r="T215" s="71" t="s">
        <v>84</v>
      </c>
      <c r="U215" s="71"/>
      <c r="V215" s="71"/>
      <c r="W215" s="71"/>
      <c r="X215" s="71"/>
      <c r="Y215" s="71"/>
      <c r="Z215" s="71"/>
    </row>
    <row r="216" spans="1:26" s="3" customFormat="1" ht="18.75">
      <c r="A216" s="134" t="s">
        <v>70</v>
      </c>
      <c r="B216" s="134"/>
      <c r="C216" s="134"/>
      <c r="D216" s="134"/>
      <c r="E216" s="134"/>
      <c r="F216" s="134"/>
      <c r="G216" s="134"/>
      <c r="H216" s="134"/>
      <c r="I216" s="70" t="s">
        <v>89</v>
      </c>
      <c r="J216" s="139" t="s">
        <v>84</v>
      </c>
      <c r="K216" s="139"/>
      <c r="L216" s="139"/>
      <c r="M216" s="72">
        <f>Y216</f>
        <v>0</v>
      </c>
      <c r="N216" s="72" t="s">
        <v>84</v>
      </c>
      <c r="O216" s="72" t="s">
        <v>84</v>
      </c>
      <c r="P216" s="72" t="s">
        <v>84</v>
      </c>
      <c r="Q216" s="72" t="s">
        <v>84</v>
      </c>
      <c r="R216" s="72" t="s">
        <v>84</v>
      </c>
      <c r="S216" s="72" t="s">
        <v>84</v>
      </c>
      <c r="T216" s="71" t="s">
        <v>84</v>
      </c>
      <c r="U216" s="71"/>
      <c r="V216" s="71"/>
      <c r="W216" s="71"/>
      <c r="X216" s="71"/>
      <c r="Y216" s="71"/>
      <c r="Z216" s="71" t="s">
        <v>84</v>
      </c>
    </row>
    <row r="217" spans="1:26" ht="43.5" customHeight="1">
      <c r="A217" s="140" t="s">
        <v>71</v>
      </c>
      <c r="B217" s="140"/>
      <c r="C217" s="140"/>
      <c r="D217" s="140"/>
      <c r="E217" s="140"/>
      <c r="F217" s="140"/>
      <c r="G217" s="140"/>
      <c r="H217" s="140"/>
      <c r="I217" s="67" t="s">
        <v>90</v>
      </c>
      <c r="J217" s="141" t="s">
        <v>84</v>
      </c>
      <c r="K217" s="141"/>
      <c r="L217" s="141"/>
      <c r="M217" s="68">
        <f aca="true" t="shared" si="27" ref="M217:Z217">M218+M223+M230+M231+M225</f>
        <v>37183571</v>
      </c>
      <c r="N217" s="68">
        <f t="shared" si="27"/>
        <v>35367994</v>
      </c>
      <c r="O217" s="68">
        <f t="shared" si="27"/>
        <v>0</v>
      </c>
      <c r="P217" s="68">
        <f t="shared" si="27"/>
        <v>40431</v>
      </c>
      <c r="Q217" s="68">
        <f t="shared" si="27"/>
        <v>514830</v>
      </c>
      <c r="R217" s="68">
        <f t="shared" si="27"/>
        <v>0</v>
      </c>
      <c r="S217" s="68">
        <f t="shared" si="27"/>
        <v>0</v>
      </c>
      <c r="T217" s="68">
        <f t="shared" si="27"/>
        <v>0</v>
      </c>
      <c r="U217" s="68">
        <f t="shared" si="27"/>
        <v>0</v>
      </c>
      <c r="V217" s="68">
        <f t="shared" si="27"/>
        <v>952560</v>
      </c>
      <c r="W217" s="68">
        <f t="shared" si="27"/>
        <v>0</v>
      </c>
      <c r="X217" s="68">
        <f t="shared" si="27"/>
        <v>0</v>
      </c>
      <c r="Y217" s="68">
        <f t="shared" si="27"/>
        <v>307756</v>
      </c>
      <c r="Z217" s="68">
        <f t="shared" si="27"/>
        <v>0</v>
      </c>
    </row>
    <row r="218" spans="1:26" ht="18.75">
      <c r="A218" s="138" t="s">
        <v>72</v>
      </c>
      <c r="B218" s="138"/>
      <c r="C218" s="138"/>
      <c r="D218" s="138"/>
      <c r="E218" s="138"/>
      <c r="F218" s="138"/>
      <c r="G218" s="138"/>
      <c r="H218" s="138"/>
      <c r="I218" s="75" t="s">
        <v>91</v>
      </c>
      <c r="J218" s="137">
        <v>100</v>
      </c>
      <c r="K218" s="137"/>
      <c r="L218" s="137"/>
      <c r="M218" s="76">
        <f aca="true" t="shared" si="28" ref="M218:Z218">M219+M222</f>
        <v>32362333</v>
      </c>
      <c r="N218" s="76">
        <f t="shared" si="28"/>
        <v>31675615</v>
      </c>
      <c r="O218" s="76">
        <f t="shared" si="28"/>
        <v>0</v>
      </c>
      <c r="P218" s="76">
        <f t="shared" si="28"/>
        <v>0</v>
      </c>
      <c r="Q218" s="76">
        <f t="shared" si="28"/>
        <v>0</v>
      </c>
      <c r="R218" s="76">
        <f t="shared" si="28"/>
        <v>0</v>
      </c>
      <c r="S218" s="76">
        <f t="shared" si="28"/>
        <v>0</v>
      </c>
      <c r="T218" s="76">
        <f t="shared" si="28"/>
        <v>0</v>
      </c>
      <c r="U218" s="76">
        <f t="shared" si="28"/>
        <v>0</v>
      </c>
      <c r="V218" s="76">
        <f t="shared" si="28"/>
        <v>686718</v>
      </c>
      <c r="W218" s="76">
        <f t="shared" si="28"/>
        <v>0</v>
      </c>
      <c r="X218" s="76">
        <f t="shared" si="28"/>
        <v>0</v>
      </c>
      <c r="Y218" s="76">
        <f t="shared" si="28"/>
        <v>0</v>
      </c>
      <c r="Z218" s="76">
        <f t="shared" si="28"/>
        <v>0</v>
      </c>
    </row>
    <row r="219" spans="1:26" ht="18.75">
      <c r="A219" s="134" t="s">
        <v>78</v>
      </c>
      <c r="B219" s="134"/>
      <c r="C219" s="134"/>
      <c r="D219" s="134"/>
      <c r="E219" s="134"/>
      <c r="F219" s="134"/>
      <c r="G219" s="134"/>
      <c r="H219" s="134"/>
      <c r="I219" s="70" t="s">
        <v>92</v>
      </c>
      <c r="J219" s="135">
        <v>110</v>
      </c>
      <c r="K219" s="135"/>
      <c r="L219" s="135"/>
      <c r="M219" s="77">
        <f aca="true" t="shared" si="29" ref="M219:Z219">M220+M221</f>
        <v>32355733</v>
      </c>
      <c r="N219" s="77">
        <f t="shared" si="29"/>
        <v>31669015</v>
      </c>
      <c r="O219" s="77">
        <f t="shared" si="29"/>
        <v>0</v>
      </c>
      <c r="P219" s="77">
        <f t="shared" si="29"/>
        <v>0</v>
      </c>
      <c r="Q219" s="77">
        <f t="shared" si="29"/>
        <v>0</v>
      </c>
      <c r="R219" s="77">
        <f t="shared" si="29"/>
        <v>0</v>
      </c>
      <c r="S219" s="77">
        <f t="shared" si="29"/>
        <v>0</v>
      </c>
      <c r="T219" s="77">
        <f t="shared" si="29"/>
        <v>0</v>
      </c>
      <c r="U219" s="77">
        <f t="shared" si="29"/>
        <v>0</v>
      </c>
      <c r="V219" s="77">
        <f t="shared" si="29"/>
        <v>686718</v>
      </c>
      <c r="W219" s="77">
        <f t="shared" si="29"/>
        <v>0</v>
      </c>
      <c r="X219" s="77">
        <f t="shared" si="29"/>
        <v>0</v>
      </c>
      <c r="Y219" s="77">
        <f t="shared" si="29"/>
        <v>0</v>
      </c>
      <c r="Z219" s="77">
        <f t="shared" si="29"/>
        <v>0</v>
      </c>
    </row>
    <row r="220" spans="1:26" ht="18.75">
      <c r="A220" s="134" t="s">
        <v>118</v>
      </c>
      <c r="B220" s="134"/>
      <c r="C220" s="134"/>
      <c r="D220" s="134"/>
      <c r="E220" s="134"/>
      <c r="F220" s="134"/>
      <c r="G220" s="134"/>
      <c r="H220" s="134"/>
      <c r="I220" s="70" t="s">
        <v>93</v>
      </c>
      <c r="J220" s="135">
        <v>111</v>
      </c>
      <c r="K220" s="135"/>
      <c r="L220" s="135"/>
      <c r="M220" s="77">
        <f>N220+P220+Q220+S220+T220+U220+V220+W220+X220+Y220+R220+O220</f>
        <v>24850796</v>
      </c>
      <c r="N220" s="71">
        <v>24323360</v>
      </c>
      <c r="O220" s="71"/>
      <c r="P220" s="71"/>
      <c r="Q220" s="71"/>
      <c r="R220" s="71"/>
      <c r="S220" s="71"/>
      <c r="T220" s="78"/>
      <c r="U220" s="78"/>
      <c r="V220" s="71">
        <v>527436</v>
      </c>
      <c r="W220" s="78"/>
      <c r="X220" s="78"/>
      <c r="Y220" s="78"/>
      <c r="Z220" s="78"/>
    </row>
    <row r="221" spans="1:26" ht="18.75" customHeight="1">
      <c r="A221" s="134" t="s">
        <v>28</v>
      </c>
      <c r="B221" s="134"/>
      <c r="C221" s="134"/>
      <c r="D221" s="134"/>
      <c r="E221" s="134"/>
      <c r="F221" s="134"/>
      <c r="G221" s="134"/>
      <c r="H221" s="134"/>
      <c r="I221" s="70" t="s">
        <v>94</v>
      </c>
      <c r="J221" s="135">
        <v>119</v>
      </c>
      <c r="K221" s="135"/>
      <c r="L221" s="135"/>
      <c r="M221" s="77">
        <f>N221+P221+Q221+S221+T221+U221+V221+W221+X221+Y221+R221+O221</f>
        <v>7504937</v>
      </c>
      <c r="N221" s="71">
        <v>7345655</v>
      </c>
      <c r="O221" s="71"/>
      <c r="P221" s="71"/>
      <c r="Q221" s="71"/>
      <c r="R221" s="71"/>
      <c r="S221" s="71"/>
      <c r="T221" s="71"/>
      <c r="U221" s="71"/>
      <c r="V221" s="71">
        <v>159282</v>
      </c>
      <c r="W221" s="71"/>
      <c r="X221" s="71"/>
      <c r="Y221" s="71"/>
      <c r="Z221" s="71"/>
    </row>
    <row r="222" spans="1:26" ht="18.75" customHeight="1">
      <c r="A222" s="134" t="s">
        <v>25</v>
      </c>
      <c r="B222" s="134"/>
      <c r="C222" s="134"/>
      <c r="D222" s="134"/>
      <c r="E222" s="134"/>
      <c r="F222" s="134"/>
      <c r="G222" s="134"/>
      <c r="H222" s="134"/>
      <c r="I222" s="70" t="s">
        <v>95</v>
      </c>
      <c r="J222" s="135">
        <v>112</v>
      </c>
      <c r="K222" s="135"/>
      <c r="L222" s="135"/>
      <c r="M222" s="77">
        <f>N222+P222+Q222+S222+T222+U222+V222+W222+X222+Y222+R222+O222</f>
        <v>6600</v>
      </c>
      <c r="N222" s="71">
        <v>6600</v>
      </c>
      <c r="O222" s="71"/>
      <c r="P222" s="71"/>
      <c r="Q222" s="71"/>
      <c r="R222" s="71"/>
      <c r="S222" s="71"/>
      <c r="T222" s="71"/>
      <c r="U222" s="71"/>
      <c r="V222" s="71"/>
      <c r="W222" s="71"/>
      <c r="X222" s="71"/>
      <c r="Y222" s="71"/>
      <c r="Z222" s="71"/>
    </row>
    <row r="223" spans="1:26" ht="18.75" customHeight="1">
      <c r="A223" s="138" t="s">
        <v>73</v>
      </c>
      <c r="B223" s="138"/>
      <c r="C223" s="138"/>
      <c r="D223" s="138"/>
      <c r="E223" s="138"/>
      <c r="F223" s="138"/>
      <c r="G223" s="138"/>
      <c r="H223" s="138"/>
      <c r="I223" s="75" t="s">
        <v>96</v>
      </c>
      <c r="J223" s="137">
        <v>300</v>
      </c>
      <c r="K223" s="137"/>
      <c r="L223" s="137"/>
      <c r="M223" s="76">
        <f>N223+P223+Q223+S223+T223+U223+V223+W223+X223+Y223+R223</f>
        <v>0</v>
      </c>
      <c r="N223" s="76"/>
      <c r="O223" s="76"/>
      <c r="P223" s="76"/>
      <c r="Q223" s="76"/>
      <c r="R223" s="76"/>
      <c r="S223" s="76"/>
      <c r="T223" s="76"/>
      <c r="U223" s="76"/>
      <c r="V223" s="76"/>
      <c r="W223" s="76"/>
      <c r="X223" s="76"/>
      <c r="Y223" s="76"/>
      <c r="Z223" s="76"/>
    </row>
    <row r="224" spans="1:26" ht="18.75">
      <c r="A224" s="134" t="s">
        <v>18</v>
      </c>
      <c r="B224" s="134"/>
      <c r="C224" s="134"/>
      <c r="D224" s="134"/>
      <c r="E224" s="134"/>
      <c r="F224" s="134"/>
      <c r="G224" s="134"/>
      <c r="H224" s="134"/>
      <c r="I224" s="79"/>
      <c r="J224" s="135"/>
      <c r="K224" s="135"/>
      <c r="L224" s="135"/>
      <c r="M224" s="77"/>
      <c r="N224" s="71"/>
      <c r="O224" s="71"/>
      <c r="P224" s="71"/>
      <c r="Q224" s="71"/>
      <c r="R224" s="71"/>
      <c r="S224" s="71"/>
      <c r="T224" s="78"/>
      <c r="U224" s="78"/>
      <c r="V224" s="78"/>
      <c r="W224" s="78"/>
      <c r="X224" s="78"/>
      <c r="Y224" s="78"/>
      <c r="Z224" s="78"/>
    </row>
    <row r="225" spans="1:26" ht="18.75" customHeight="1">
      <c r="A225" s="134" t="s">
        <v>74</v>
      </c>
      <c r="B225" s="134"/>
      <c r="C225" s="134"/>
      <c r="D225" s="134"/>
      <c r="E225" s="134"/>
      <c r="F225" s="134"/>
      <c r="G225" s="134"/>
      <c r="H225" s="134"/>
      <c r="I225" s="70" t="s">
        <v>97</v>
      </c>
      <c r="J225" s="135">
        <v>850</v>
      </c>
      <c r="K225" s="135"/>
      <c r="L225" s="135"/>
      <c r="M225" s="77">
        <f aca="true" t="shared" si="30" ref="M225:R225">M226+M227+M228</f>
        <v>330710</v>
      </c>
      <c r="N225" s="77">
        <f t="shared" si="30"/>
        <v>330710</v>
      </c>
      <c r="O225" s="77">
        <f t="shared" si="30"/>
        <v>0</v>
      </c>
      <c r="P225" s="77">
        <f t="shared" si="30"/>
        <v>0</v>
      </c>
      <c r="Q225" s="77">
        <f t="shared" si="30"/>
        <v>0</v>
      </c>
      <c r="R225" s="77">
        <f t="shared" si="30"/>
        <v>0</v>
      </c>
      <c r="S225" s="77">
        <f aca="true" t="shared" si="31" ref="S225:Z225">S226+S227+S228</f>
        <v>0</v>
      </c>
      <c r="T225" s="77">
        <f t="shared" si="31"/>
        <v>0</v>
      </c>
      <c r="U225" s="77">
        <f t="shared" si="31"/>
        <v>0</v>
      </c>
      <c r="V225" s="77">
        <f t="shared" si="31"/>
        <v>0</v>
      </c>
      <c r="W225" s="77">
        <f t="shared" si="31"/>
        <v>0</v>
      </c>
      <c r="X225" s="77">
        <f t="shared" si="31"/>
        <v>0</v>
      </c>
      <c r="Y225" s="77">
        <f t="shared" si="31"/>
        <v>0</v>
      </c>
      <c r="Z225" s="77">
        <f t="shared" si="31"/>
        <v>0</v>
      </c>
    </row>
    <row r="226" spans="1:26" ht="18.75" customHeight="1">
      <c r="A226" s="134" t="s">
        <v>185</v>
      </c>
      <c r="B226" s="134"/>
      <c r="C226" s="134"/>
      <c r="D226" s="134"/>
      <c r="E226" s="134"/>
      <c r="F226" s="134"/>
      <c r="G226" s="134"/>
      <c r="H226" s="134"/>
      <c r="I226" s="70" t="s">
        <v>186</v>
      </c>
      <c r="J226" s="135">
        <v>851</v>
      </c>
      <c r="K226" s="135"/>
      <c r="L226" s="135"/>
      <c r="M226" s="77">
        <f>N226+P226+Q226+S226+T226+U226+V226+W226+X226+Y226+R226+O226</f>
        <v>326210</v>
      </c>
      <c r="N226" s="71">
        <f>300178+26032</f>
        <v>326210</v>
      </c>
      <c r="O226" s="71"/>
      <c r="P226" s="71"/>
      <c r="Q226" s="71"/>
      <c r="R226" s="71"/>
      <c r="S226" s="71"/>
      <c r="T226" s="71"/>
      <c r="U226" s="71"/>
      <c r="V226" s="71"/>
      <c r="W226" s="71"/>
      <c r="X226" s="71"/>
      <c r="Y226" s="71"/>
      <c r="Z226" s="71"/>
    </row>
    <row r="227" spans="1:26" ht="18.75" customHeight="1">
      <c r="A227" s="134" t="s">
        <v>187</v>
      </c>
      <c r="B227" s="134"/>
      <c r="C227" s="134"/>
      <c r="D227" s="134"/>
      <c r="E227" s="134"/>
      <c r="F227" s="134"/>
      <c r="G227" s="134"/>
      <c r="H227" s="134"/>
      <c r="I227" s="70" t="s">
        <v>188</v>
      </c>
      <c r="J227" s="135">
        <v>852</v>
      </c>
      <c r="K227" s="135"/>
      <c r="L227" s="135"/>
      <c r="M227" s="77">
        <f>N227+P227+Q227+S227+T227+U227+V227+W227+X227+Y227+R227+O227</f>
        <v>4500</v>
      </c>
      <c r="N227" s="71">
        <v>4500</v>
      </c>
      <c r="O227" s="71"/>
      <c r="P227" s="71"/>
      <c r="Q227" s="71"/>
      <c r="R227" s="71"/>
      <c r="S227" s="71"/>
      <c r="T227" s="71"/>
      <c r="U227" s="71"/>
      <c r="V227" s="71"/>
      <c r="W227" s="71"/>
      <c r="X227" s="71"/>
      <c r="Y227" s="71"/>
      <c r="Z227" s="71"/>
    </row>
    <row r="228" spans="1:26" ht="18.75" customHeight="1">
      <c r="A228" s="134" t="s">
        <v>189</v>
      </c>
      <c r="B228" s="134"/>
      <c r="C228" s="134"/>
      <c r="D228" s="134"/>
      <c r="E228" s="134"/>
      <c r="F228" s="134"/>
      <c r="G228" s="134"/>
      <c r="H228" s="134"/>
      <c r="I228" s="70" t="s">
        <v>190</v>
      </c>
      <c r="J228" s="135">
        <v>853</v>
      </c>
      <c r="K228" s="135"/>
      <c r="L228" s="135"/>
      <c r="M228" s="77">
        <f>N228+P228+Q228+S228+T228+U228+V228+W228+X228+Y228+R228+O228</f>
        <v>0</v>
      </c>
      <c r="N228" s="71"/>
      <c r="O228" s="71"/>
      <c r="P228" s="71"/>
      <c r="Q228" s="71"/>
      <c r="R228" s="71"/>
      <c r="S228" s="71"/>
      <c r="T228" s="71"/>
      <c r="U228" s="71"/>
      <c r="V228" s="71"/>
      <c r="W228" s="71"/>
      <c r="X228" s="71"/>
      <c r="Y228" s="71"/>
      <c r="Z228" s="71"/>
    </row>
    <row r="229" spans="1:26" ht="18.75" customHeight="1">
      <c r="A229" s="134" t="s">
        <v>98</v>
      </c>
      <c r="B229" s="134"/>
      <c r="C229" s="134"/>
      <c r="D229" s="134"/>
      <c r="E229" s="134"/>
      <c r="F229" s="134"/>
      <c r="G229" s="134"/>
      <c r="H229" s="134"/>
      <c r="I229" s="70" t="s">
        <v>99</v>
      </c>
      <c r="J229" s="135"/>
      <c r="K229" s="135"/>
      <c r="L229" s="135"/>
      <c r="M229" s="77">
        <f>N229+P229+Q229+S229+T229+U229+V229+W229+X229+Y229+R229+O229</f>
        <v>0</v>
      </c>
      <c r="N229" s="71"/>
      <c r="O229" s="71"/>
      <c r="P229" s="71"/>
      <c r="Q229" s="71"/>
      <c r="R229" s="71"/>
      <c r="S229" s="71"/>
      <c r="T229" s="71"/>
      <c r="U229" s="71"/>
      <c r="V229" s="71"/>
      <c r="W229" s="71"/>
      <c r="X229" s="71"/>
      <c r="Y229" s="71"/>
      <c r="Z229" s="71"/>
    </row>
    <row r="230" spans="1:26" ht="38.25" customHeight="1">
      <c r="A230" s="138" t="s">
        <v>75</v>
      </c>
      <c r="B230" s="138"/>
      <c r="C230" s="138"/>
      <c r="D230" s="138"/>
      <c r="E230" s="138"/>
      <c r="F230" s="138"/>
      <c r="G230" s="138"/>
      <c r="H230" s="138"/>
      <c r="I230" s="80" t="s">
        <v>100</v>
      </c>
      <c r="J230" s="137">
        <v>240</v>
      </c>
      <c r="K230" s="137"/>
      <c r="L230" s="137"/>
      <c r="M230" s="82">
        <v>0</v>
      </c>
      <c r="N230" s="82">
        <v>0</v>
      </c>
      <c r="O230" s="82">
        <v>0</v>
      </c>
      <c r="P230" s="82">
        <v>0</v>
      </c>
      <c r="Q230" s="82">
        <v>0</v>
      </c>
      <c r="R230" s="82">
        <v>0</v>
      </c>
      <c r="S230" s="82">
        <v>0</v>
      </c>
      <c r="T230" s="82">
        <v>0</v>
      </c>
      <c r="U230" s="82">
        <v>0</v>
      </c>
      <c r="V230" s="82">
        <v>0</v>
      </c>
      <c r="W230" s="82">
        <v>0</v>
      </c>
      <c r="X230" s="82">
        <v>0</v>
      </c>
      <c r="Y230" s="82">
        <v>0</v>
      </c>
      <c r="Z230" s="82">
        <v>0</v>
      </c>
    </row>
    <row r="231" spans="1:26" ht="18.75" customHeight="1">
      <c r="A231" s="138" t="s">
        <v>77</v>
      </c>
      <c r="B231" s="138"/>
      <c r="C231" s="138"/>
      <c r="D231" s="138"/>
      <c r="E231" s="138"/>
      <c r="F231" s="138"/>
      <c r="G231" s="138"/>
      <c r="H231" s="138"/>
      <c r="I231" s="81" t="s">
        <v>101</v>
      </c>
      <c r="J231" s="137">
        <v>240</v>
      </c>
      <c r="K231" s="137"/>
      <c r="L231" s="137"/>
      <c r="M231" s="82">
        <f aca="true" t="shared" si="32" ref="M231:Z231">M233+M234+M235+M236+M237+M238+M239+M240+M242</f>
        <v>4490528</v>
      </c>
      <c r="N231" s="82">
        <f t="shared" si="32"/>
        <v>3361669</v>
      </c>
      <c r="O231" s="82">
        <f t="shared" si="32"/>
        <v>0</v>
      </c>
      <c r="P231" s="82">
        <f t="shared" si="32"/>
        <v>40431</v>
      </c>
      <c r="Q231" s="82">
        <f t="shared" si="32"/>
        <v>514830</v>
      </c>
      <c r="R231" s="82">
        <f t="shared" si="32"/>
        <v>0</v>
      </c>
      <c r="S231" s="82">
        <f t="shared" si="32"/>
        <v>0</v>
      </c>
      <c r="T231" s="82">
        <f t="shared" si="32"/>
        <v>0</v>
      </c>
      <c r="U231" s="82">
        <f t="shared" si="32"/>
        <v>0</v>
      </c>
      <c r="V231" s="82">
        <f t="shared" si="32"/>
        <v>265842</v>
      </c>
      <c r="W231" s="82">
        <f t="shared" si="32"/>
        <v>0</v>
      </c>
      <c r="X231" s="82">
        <f t="shared" si="32"/>
        <v>0</v>
      </c>
      <c r="Y231" s="82">
        <f t="shared" si="32"/>
        <v>307756</v>
      </c>
      <c r="Z231" s="82">
        <f t="shared" si="32"/>
        <v>0</v>
      </c>
    </row>
    <row r="232" spans="1:26" ht="18.75" customHeight="1">
      <c r="A232" s="134" t="s">
        <v>79</v>
      </c>
      <c r="B232" s="134"/>
      <c r="C232" s="134"/>
      <c r="D232" s="134"/>
      <c r="E232" s="134"/>
      <c r="F232" s="134"/>
      <c r="G232" s="134"/>
      <c r="H232" s="134"/>
      <c r="I232" s="70"/>
      <c r="J232" s="135"/>
      <c r="K232" s="135"/>
      <c r="L232" s="135"/>
      <c r="M232" s="72"/>
      <c r="N232" s="71"/>
      <c r="O232" s="71"/>
      <c r="P232" s="71"/>
      <c r="Q232" s="71"/>
      <c r="R232" s="71"/>
      <c r="S232" s="71"/>
      <c r="T232" s="71"/>
      <c r="U232" s="71"/>
      <c r="V232" s="71"/>
      <c r="W232" s="71"/>
      <c r="X232" s="71"/>
      <c r="Y232" s="71"/>
      <c r="Z232" s="71"/>
    </row>
    <row r="233" spans="1:26" ht="18.75" customHeight="1">
      <c r="A233" s="134" t="s">
        <v>19</v>
      </c>
      <c r="B233" s="134"/>
      <c r="C233" s="134"/>
      <c r="D233" s="134"/>
      <c r="E233" s="134"/>
      <c r="F233" s="134"/>
      <c r="G233" s="134"/>
      <c r="H233" s="134"/>
      <c r="I233" s="70" t="s">
        <v>102</v>
      </c>
      <c r="J233" s="135">
        <v>244</v>
      </c>
      <c r="K233" s="135"/>
      <c r="L233" s="135"/>
      <c r="M233" s="77">
        <f>N233+P233+Q233+S233+T233+U233+V233+W233+X233+Y233+R233+O233</f>
        <v>43200</v>
      </c>
      <c r="N233" s="72">
        <f>7200+36000</f>
        <v>43200</v>
      </c>
      <c r="O233" s="72"/>
      <c r="P233" s="72"/>
      <c r="Q233" s="72"/>
      <c r="R233" s="72"/>
      <c r="S233" s="71"/>
      <c r="T233" s="71"/>
      <c r="U233" s="71"/>
      <c r="V233" s="71"/>
      <c r="W233" s="71"/>
      <c r="X233" s="71"/>
      <c r="Y233" s="71"/>
      <c r="Z233" s="71"/>
    </row>
    <row r="234" spans="1:26" ht="18.75" customHeight="1">
      <c r="A234" s="134" t="s">
        <v>159</v>
      </c>
      <c r="B234" s="134"/>
      <c r="C234" s="134"/>
      <c r="D234" s="134"/>
      <c r="E234" s="134"/>
      <c r="F234" s="134"/>
      <c r="G234" s="134"/>
      <c r="H234" s="134"/>
      <c r="I234" s="70" t="s">
        <v>103</v>
      </c>
      <c r="J234" s="135">
        <v>244</v>
      </c>
      <c r="K234" s="135"/>
      <c r="L234" s="135"/>
      <c r="M234" s="77">
        <f aca="true" t="shared" si="33" ref="M234:M242">N234+P234+Q234+S234+T234+U234+V234+W234+X234+Y234+R234+O234</f>
        <v>0</v>
      </c>
      <c r="N234" s="72"/>
      <c r="O234" s="72"/>
      <c r="P234" s="72"/>
      <c r="Q234" s="72"/>
      <c r="R234" s="72"/>
      <c r="S234" s="71"/>
      <c r="T234" s="71"/>
      <c r="U234" s="71"/>
      <c r="V234" s="71"/>
      <c r="W234" s="71"/>
      <c r="X234" s="71"/>
      <c r="Y234" s="71"/>
      <c r="Z234" s="71"/>
    </row>
    <row r="235" spans="1:26" ht="18.75" customHeight="1">
      <c r="A235" s="134" t="s">
        <v>20</v>
      </c>
      <c r="B235" s="134"/>
      <c r="C235" s="134"/>
      <c r="D235" s="134"/>
      <c r="E235" s="134"/>
      <c r="F235" s="134"/>
      <c r="G235" s="134"/>
      <c r="H235" s="134"/>
      <c r="I235" s="70" t="s">
        <v>104</v>
      </c>
      <c r="J235" s="135">
        <v>244</v>
      </c>
      <c r="K235" s="135"/>
      <c r="L235" s="135"/>
      <c r="M235" s="77">
        <f t="shared" si="33"/>
        <v>2413051</v>
      </c>
      <c r="N235" s="72">
        <v>2196045</v>
      </c>
      <c r="O235" s="72"/>
      <c r="P235" s="72"/>
      <c r="Q235" s="72"/>
      <c r="R235" s="72"/>
      <c r="S235" s="71"/>
      <c r="T235" s="71"/>
      <c r="U235" s="71"/>
      <c r="V235" s="71"/>
      <c r="W235" s="71"/>
      <c r="X235" s="71"/>
      <c r="Y235" s="71">
        <v>217006</v>
      </c>
      <c r="Z235" s="71"/>
    </row>
    <row r="236" spans="1:26" ht="44.25" customHeight="1">
      <c r="A236" s="134" t="s">
        <v>119</v>
      </c>
      <c r="B236" s="134"/>
      <c r="C236" s="134"/>
      <c r="D236" s="134"/>
      <c r="E236" s="134"/>
      <c r="F236" s="134"/>
      <c r="G236" s="134"/>
      <c r="H236" s="134"/>
      <c r="I236" s="70" t="s">
        <v>105</v>
      </c>
      <c r="J236" s="135">
        <v>244</v>
      </c>
      <c r="K236" s="135"/>
      <c r="L236" s="135"/>
      <c r="M236" s="77">
        <f t="shared" si="33"/>
        <v>0</v>
      </c>
      <c r="N236" s="72"/>
      <c r="O236" s="72"/>
      <c r="P236" s="72"/>
      <c r="Q236" s="72"/>
      <c r="R236" s="72"/>
      <c r="S236" s="71"/>
      <c r="T236" s="71"/>
      <c r="U236" s="71"/>
      <c r="V236" s="71"/>
      <c r="W236" s="71"/>
      <c r="X236" s="71"/>
      <c r="Y236" s="71"/>
      <c r="Z236" s="71"/>
    </row>
    <row r="237" spans="1:26" ht="18.75" customHeight="1">
      <c r="A237" s="134" t="s">
        <v>26</v>
      </c>
      <c r="B237" s="134"/>
      <c r="C237" s="134"/>
      <c r="D237" s="134"/>
      <c r="E237" s="134"/>
      <c r="F237" s="134"/>
      <c r="G237" s="134"/>
      <c r="H237" s="134"/>
      <c r="I237" s="70" t="s">
        <v>106</v>
      </c>
      <c r="J237" s="135">
        <v>244</v>
      </c>
      <c r="K237" s="135"/>
      <c r="L237" s="135"/>
      <c r="M237" s="77">
        <f t="shared" si="33"/>
        <v>202100</v>
      </c>
      <c r="N237" s="72">
        <v>122100</v>
      </c>
      <c r="O237" s="72"/>
      <c r="P237" s="72"/>
      <c r="Q237" s="72"/>
      <c r="R237" s="72"/>
      <c r="S237" s="71"/>
      <c r="T237" s="71"/>
      <c r="U237" s="71"/>
      <c r="V237" s="71">
        <v>80000</v>
      </c>
      <c r="W237" s="71"/>
      <c r="X237" s="71"/>
      <c r="Y237" s="71"/>
      <c r="Z237" s="71"/>
    </row>
    <row r="238" spans="1:26" ht="18.75" customHeight="1">
      <c r="A238" s="134" t="s">
        <v>27</v>
      </c>
      <c r="B238" s="134"/>
      <c r="C238" s="134"/>
      <c r="D238" s="134"/>
      <c r="E238" s="134"/>
      <c r="F238" s="134"/>
      <c r="G238" s="134"/>
      <c r="H238" s="134"/>
      <c r="I238" s="70" t="s">
        <v>151</v>
      </c>
      <c r="J238" s="135">
        <v>244</v>
      </c>
      <c r="K238" s="135"/>
      <c r="L238" s="135"/>
      <c r="M238" s="77">
        <f t="shared" si="33"/>
        <v>348660</v>
      </c>
      <c r="N238" s="72">
        <f>156094+88590</f>
        <v>244684</v>
      </c>
      <c r="O238" s="72"/>
      <c r="P238" s="72"/>
      <c r="Q238" s="72"/>
      <c r="R238" s="72"/>
      <c r="S238" s="71"/>
      <c r="T238" s="71"/>
      <c r="U238" s="71"/>
      <c r="V238" s="71">
        <v>103976</v>
      </c>
      <c r="W238" s="71"/>
      <c r="X238" s="71"/>
      <c r="Y238" s="71"/>
      <c r="Z238" s="71"/>
    </row>
    <row r="239" spans="1:26" ht="20.25" customHeight="1">
      <c r="A239" s="134" t="s">
        <v>21</v>
      </c>
      <c r="B239" s="134"/>
      <c r="C239" s="134"/>
      <c r="D239" s="134"/>
      <c r="E239" s="134"/>
      <c r="F239" s="134"/>
      <c r="G239" s="134"/>
      <c r="H239" s="134"/>
      <c r="I239" s="70" t="s">
        <v>152</v>
      </c>
      <c r="J239" s="135">
        <v>244</v>
      </c>
      <c r="K239" s="135"/>
      <c r="L239" s="135"/>
      <c r="M239" s="77">
        <f t="shared" si="33"/>
        <v>750723</v>
      </c>
      <c r="N239" s="72">
        <v>600040</v>
      </c>
      <c r="O239" s="72"/>
      <c r="P239" s="72"/>
      <c r="Q239" s="77"/>
      <c r="R239" s="77"/>
      <c r="S239" s="71"/>
      <c r="T239" s="78"/>
      <c r="U239" s="78"/>
      <c r="V239" s="71">
        <v>59933</v>
      </c>
      <c r="W239" s="71"/>
      <c r="X239" s="71"/>
      <c r="Y239" s="71">
        <v>90750</v>
      </c>
      <c r="Z239" s="71"/>
    </row>
    <row r="240" spans="1:26" ht="20.25" customHeight="1">
      <c r="A240" s="134" t="s">
        <v>22</v>
      </c>
      <c r="B240" s="134"/>
      <c r="C240" s="134"/>
      <c r="D240" s="134"/>
      <c r="E240" s="134"/>
      <c r="F240" s="134"/>
      <c r="G240" s="134"/>
      <c r="H240" s="134"/>
      <c r="I240" s="70" t="s">
        <v>167</v>
      </c>
      <c r="J240" s="135">
        <v>244</v>
      </c>
      <c r="K240" s="135"/>
      <c r="L240" s="135"/>
      <c r="M240" s="77">
        <f t="shared" si="33"/>
        <v>732794</v>
      </c>
      <c r="N240" s="72">
        <v>155600</v>
      </c>
      <c r="O240" s="72"/>
      <c r="P240" s="72">
        <v>40431</v>
      </c>
      <c r="Q240" s="72">
        <v>514830</v>
      </c>
      <c r="R240" s="72"/>
      <c r="S240" s="71"/>
      <c r="T240" s="71"/>
      <c r="U240" s="78"/>
      <c r="V240" s="71">
        <v>21933</v>
      </c>
      <c r="W240" s="78"/>
      <c r="X240" s="78"/>
      <c r="Y240" s="78"/>
      <c r="Z240" s="71"/>
    </row>
    <row r="241" spans="1:26" ht="18.75">
      <c r="A241" s="134" t="s">
        <v>166</v>
      </c>
      <c r="B241" s="134"/>
      <c r="C241" s="134"/>
      <c r="D241" s="134"/>
      <c r="E241" s="134"/>
      <c r="F241" s="134"/>
      <c r="G241" s="134"/>
      <c r="H241" s="134"/>
      <c r="I241" s="70"/>
      <c r="J241" s="135">
        <v>244</v>
      </c>
      <c r="K241" s="135"/>
      <c r="L241" s="135"/>
      <c r="M241" s="77">
        <f t="shared" si="33"/>
        <v>555261</v>
      </c>
      <c r="N241" s="72"/>
      <c r="O241" s="72"/>
      <c r="P241" s="72">
        <v>40431</v>
      </c>
      <c r="Q241" s="72">
        <f>Q240</f>
        <v>514830</v>
      </c>
      <c r="R241" s="72"/>
      <c r="S241" s="71"/>
      <c r="T241" s="71"/>
      <c r="U241" s="78"/>
      <c r="V241" s="78"/>
      <c r="W241" s="78"/>
      <c r="X241" s="78"/>
      <c r="Y241" s="78"/>
      <c r="Z241" s="71"/>
    </row>
    <row r="242" spans="1:26" ht="18.75">
      <c r="A242" s="134" t="s">
        <v>192</v>
      </c>
      <c r="B242" s="134"/>
      <c r="C242" s="134"/>
      <c r="D242" s="134"/>
      <c r="E242" s="134"/>
      <c r="F242" s="134"/>
      <c r="G242" s="134"/>
      <c r="H242" s="134"/>
      <c r="I242" s="70" t="s">
        <v>193</v>
      </c>
      <c r="J242" s="135">
        <v>244</v>
      </c>
      <c r="K242" s="135"/>
      <c r="L242" s="135"/>
      <c r="M242" s="77">
        <f t="shared" si="33"/>
        <v>0</v>
      </c>
      <c r="N242" s="72"/>
      <c r="O242" s="72"/>
      <c r="P242" s="72"/>
      <c r="Q242" s="72"/>
      <c r="R242" s="72"/>
      <c r="S242" s="71"/>
      <c r="T242" s="71"/>
      <c r="U242" s="78"/>
      <c r="V242" s="78"/>
      <c r="W242" s="78"/>
      <c r="X242" s="78"/>
      <c r="Y242" s="78"/>
      <c r="Z242" s="71"/>
    </row>
    <row r="243" spans="1:26" ht="18.75">
      <c r="A243" s="138" t="s">
        <v>169</v>
      </c>
      <c r="B243" s="138"/>
      <c r="C243" s="138"/>
      <c r="D243" s="138"/>
      <c r="E243" s="138"/>
      <c r="F243" s="138"/>
      <c r="G243" s="138"/>
      <c r="H243" s="138"/>
      <c r="I243" s="83" t="s">
        <v>107</v>
      </c>
      <c r="J243" s="137" t="s">
        <v>84</v>
      </c>
      <c r="K243" s="137"/>
      <c r="L243" s="137"/>
      <c r="M243" s="76">
        <f aca="true" t="shared" si="34" ref="M243:R243">M244+M245</f>
        <v>0</v>
      </c>
      <c r="N243" s="76">
        <f t="shared" si="34"/>
        <v>0</v>
      </c>
      <c r="O243" s="76">
        <f t="shared" si="34"/>
        <v>0</v>
      </c>
      <c r="P243" s="76">
        <f t="shared" si="34"/>
        <v>0</v>
      </c>
      <c r="Q243" s="76">
        <f t="shared" si="34"/>
        <v>0</v>
      </c>
      <c r="R243" s="76">
        <f t="shared" si="34"/>
        <v>0</v>
      </c>
      <c r="S243" s="76">
        <f aca="true" t="shared" si="35" ref="S243:Z243">S244+S245</f>
        <v>0</v>
      </c>
      <c r="T243" s="76">
        <f t="shared" si="35"/>
        <v>0</v>
      </c>
      <c r="U243" s="76">
        <f t="shared" si="35"/>
        <v>0</v>
      </c>
      <c r="V243" s="76">
        <f t="shared" si="35"/>
        <v>0</v>
      </c>
      <c r="W243" s="76">
        <f t="shared" si="35"/>
        <v>0</v>
      </c>
      <c r="X243" s="76">
        <f t="shared" si="35"/>
        <v>0</v>
      </c>
      <c r="Y243" s="76">
        <f t="shared" si="35"/>
        <v>0</v>
      </c>
      <c r="Z243" s="76">
        <f t="shared" si="35"/>
        <v>0</v>
      </c>
    </row>
    <row r="244" spans="1:26" ht="18.75" customHeight="1">
      <c r="A244" s="134" t="s">
        <v>120</v>
      </c>
      <c r="B244" s="134"/>
      <c r="C244" s="134"/>
      <c r="D244" s="134"/>
      <c r="E244" s="134"/>
      <c r="F244" s="134"/>
      <c r="G244" s="134"/>
      <c r="H244" s="134"/>
      <c r="I244" s="79" t="s">
        <v>108</v>
      </c>
      <c r="J244" s="135">
        <v>510</v>
      </c>
      <c r="K244" s="135"/>
      <c r="L244" s="135"/>
      <c r="M244" s="77">
        <f>N244+P244+Q244+S244+T244+U244+V244+W244+X244+Y244+R244+O244</f>
        <v>0</v>
      </c>
      <c r="N244" s="72"/>
      <c r="O244" s="72"/>
      <c r="P244" s="77"/>
      <c r="Q244" s="77"/>
      <c r="R244" s="77"/>
      <c r="S244" s="77"/>
      <c r="T244" s="78"/>
      <c r="U244" s="78"/>
      <c r="V244" s="78"/>
      <c r="W244" s="78"/>
      <c r="X244" s="78"/>
      <c r="Y244" s="78"/>
      <c r="Z244" s="77"/>
    </row>
    <row r="245" spans="1:26" ht="18.75" customHeight="1">
      <c r="A245" s="134" t="s">
        <v>76</v>
      </c>
      <c r="B245" s="134"/>
      <c r="C245" s="134"/>
      <c r="D245" s="134"/>
      <c r="E245" s="134"/>
      <c r="F245" s="134"/>
      <c r="G245" s="134"/>
      <c r="H245" s="134"/>
      <c r="I245" s="79" t="s">
        <v>109</v>
      </c>
      <c r="J245" s="135">
        <v>550</v>
      </c>
      <c r="K245" s="135"/>
      <c r="L245" s="135"/>
      <c r="M245" s="77">
        <f>N245+P245+Q245+S245+T245+U245+V245+W245+X245+Y245+R245+O245</f>
        <v>0</v>
      </c>
      <c r="N245" s="72"/>
      <c r="O245" s="72"/>
      <c r="P245" s="77"/>
      <c r="Q245" s="77"/>
      <c r="R245" s="77"/>
      <c r="S245" s="77"/>
      <c r="T245" s="78"/>
      <c r="U245" s="78"/>
      <c r="V245" s="78"/>
      <c r="W245" s="78"/>
      <c r="X245" s="78"/>
      <c r="Y245" s="78"/>
      <c r="Z245" s="77"/>
    </row>
    <row r="246" spans="1:26" s="3" customFormat="1" ht="18.75" customHeight="1">
      <c r="A246" s="138" t="s">
        <v>80</v>
      </c>
      <c r="B246" s="138"/>
      <c r="C246" s="138"/>
      <c r="D246" s="138"/>
      <c r="E246" s="138"/>
      <c r="F246" s="138"/>
      <c r="G246" s="138"/>
      <c r="H246" s="138"/>
      <c r="I246" s="75" t="s">
        <v>110</v>
      </c>
      <c r="J246" s="137"/>
      <c r="K246" s="137"/>
      <c r="L246" s="137"/>
      <c r="M246" s="76">
        <f aca="true" t="shared" si="36" ref="M246:R246">M247+M248</f>
        <v>0</v>
      </c>
      <c r="N246" s="76">
        <f t="shared" si="36"/>
        <v>0</v>
      </c>
      <c r="O246" s="76">
        <f t="shared" si="36"/>
        <v>0</v>
      </c>
      <c r="P246" s="76">
        <f t="shared" si="36"/>
        <v>0</v>
      </c>
      <c r="Q246" s="76">
        <f t="shared" si="36"/>
        <v>0</v>
      </c>
      <c r="R246" s="76">
        <f t="shared" si="36"/>
        <v>0</v>
      </c>
      <c r="S246" s="76">
        <f aca="true" t="shared" si="37" ref="S246:Z246">S247+S248</f>
        <v>0</v>
      </c>
      <c r="T246" s="76">
        <f t="shared" si="37"/>
        <v>0</v>
      </c>
      <c r="U246" s="76">
        <f t="shared" si="37"/>
        <v>0</v>
      </c>
      <c r="V246" s="76">
        <f t="shared" si="37"/>
        <v>0</v>
      </c>
      <c r="W246" s="76">
        <f t="shared" si="37"/>
        <v>0</v>
      </c>
      <c r="X246" s="76">
        <f t="shared" si="37"/>
        <v>0</v>
      </c>
      <c r="Y246" s="76">
        <f t="shared" si="37"/>
        <v>0</v>
      </c>
      <c r="Z246" s="76">
        <f t="shared" si="37"/>
        <v>0</v>
      </c>
    </row>
    <row r="247" spans="1:26" ht="18.75" customHeight="1">
      <c r="A247" s="134" t="s">
        <v>122</v>
      </c>
      <c r="B247" s="134"/>
      <c r="C247" s="134"/>
      <c r="D247" s="134"/>
      <c r="E247" s="134"/>
      <c r="F247" s="134"/>
      <c r="G247" s="134"/>
      <c r="H247" s="134"/>
      <c r="I247" s="79" t="s">
        <v>111</v>
      </c>
      <c r="J247" s="135">
        <v>610</v>
      </c>
      <c r="K247" s="135"/>
      <c r="L247" s="135"/>
      <c r="M247" s="77">
        <f>N247+P247+Q247+S247+T247+U247+V247+W247+X247+Y247+R247+O247</f>
        <v>0</v>
      </c>
      <c r="N247" s="72"/>
      <c r="O247" s="72"/>
      <c r="P247" s="77"/>
      <c r="Q247" s="77"/>
      <c r="R247" s="77"/>
      <c r="S247" s="71"/>
      <c r="T247" s="78"/>
      <c r="U247" s="78"/>
      <c r="V247" s="78"/>
      <c r="W247" s="78"/>
      <c r="X247" s="78"/>
      <c r="Y247" s="78"/>
      <c r="Z247" s="78"/>
    </row>
    <row r="248" spans="1:26" ht="18.75" customHeight="1">
      <c r="A248" s="134" t="s">
        <v>81</v>
      </c>
      <c r="B248" s="134"/>
      <c r="C248" s="134"/>
      <c r="D248" s="134"/>
      <c r="E248" s="134"/>
      <c r="F248" s="134"/>
      <c r="G248" s="134"/>
      <c r="H248" s="134"/>
      <c r="I248" s="79" t="s">
        <v>112</v>
      </c>
      <c r="J248" s="135">
        <v>650</v>
      </c>
      <c r="K248" s="135"/>
      <c r="L248" s="135"/>
      <c r="M248" s="77">
        <f>N248+P248+Q248+S248+T248+U248+V248+W248+X248+Y248+R248+O248</f>
        <v>0</v>
      </c>
      <c r="N248" s="77"/>
      <c r="O248" s="77"/>
      <c r="P248" s="77"/>
      <c r="Q248" s="77"/>
      <c r="R248" s="77"/>
      <c r="S248" s="71"/>
      <c r="T248" s="78"/>
      <c r="U248" s="78"/>
      <c r="V248" s="78"/>
      <c r="W248" s="78"/>
      <c r="X248" s="78"/>
      <c r="Y248" s="78"/>
      <c r="Z248" s="78"/>
    </row>
    <row r="249" spans="1:26" s="69" customFormat="1" ht="20.25" customHeight="1">
      <c r="A249" s="136" t="s">
        <v>82</v>
      </c>
      <c r="B249" s="136"/>
      <c r="C249" s="136"/>
      <c r="D249" s="136"/>
      <c r="E249" s="136"/>
      <c r="F249" s="136"/>
      <c r="G249" s="136"/>
      <c r="H249" s="136"/>
      <c r="I249" s="75" t="s">
        <v>113</v>
      </c>
      <c r="J249" s="137" t="s">
        <v>84</v>
      </c>
      <c r="K249" s="137"/>
      <c r="L249" s="137"/>
      <c r="M249" s="76">
        <f>N249+P249+Q249+S249+T249+U249+V249+W249+X249+Y249+R249+O249</f>
        <v>0</v>
      </c>
      <c r="N249" s="76"/>
      <c r="O249" s="76"/>
      <c r="P249" s="76"/>
      <c r="Q249" s="76"/>
      <c r="R249" s="76"/>
      <c r="S249" s="76"/>
      <c r="T249" s="76"/>
      <c r="U249" s="76"/>
      <c r="V249" s="76"/>
      <c r="W249" s="76"/>
      <c r="X249" s="76"/>
      <c r="Y249" s="76"/>
      <c r="Z249" s="76"/>
    </row>
    <row r="250" spans="1:26" s="69" customFormat="1" ht="20.25" customHeight="1">
      <c r="A250" s="136" t="s">
        <v>83</v>
      </c>
      <c r="B250" s="136"/>
      <c r="C250" s="136"/>
      <c r="D250" s="136"/>
      <c r="E250" s="136"/>
      <c r="F250" s="136"/>
      <c r="G250" s="136"/>
      <c r="H250" s="136"/>
      <c r="I250" s="75" t="s">
        <v>114</v>
      </c>
      <c r="J250" s="137" t="s">
        <v>84</v>
      </c>
      <c r="K250" s="137"/>
      <c r="L250" s="137"/>
      <c r="M250" s="76">
        <f>N250+P250+Q250+S250+T250+U250+V250+W250+X250+Y250+R250+O250</f>
        <v>0</v>
      </c>
      <c r="N250" s="76"/>
      <c r="O250" s="76"/>
      <c r="P250" s="76"/>
      <c r="Q250" s="76"/>
      <c r="R250" s="76"/>
      <c r="S250" s="76"/>
      <c r="T250" s="76"/>
      <c r="U250" s="76"/>
      <c r="V250" s="76"/>
      <c r="W250" s="76"/>
      <c r="X250" s="76"/>
      <c r="Y250" s="76"/>
      <c r="Z250" s="76"/>
    </row>
    <row r="253" spans="1:26" s="84" customFormat="1" ht="80.25" customHeight="1">
      <c r="A253" s="130" t="s">
        <v>168</v>
      </c>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row>
    <row r="254" spans="1:26" ht="22.5">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34.5">
      <c r="A255" s="132" t="s">
        <v>154</v>
      </c>
      <c r="B255" s="132"/>
      <c r="C255" s="132"/>
      <c r="D255" s="132"/>
      <c r="E255" s="132"/>
      <c r="F255" s="132"/>
      <c r="G255" s="132"/>
      <c r="H255" s="132"/>
      <c r="I255" s="132"/>
      <c r="J255" s="132"/>
      <c r="K255" s="132"/>
      <c r="L255" s="132"/>
      <c r="M255" s="132"/>
      <c r="N255" s="85"/>
      <c r="O255" s="85"/>
      <c r="P255" s="85"/>
      <c r="Q255" s="85"/>
      <c r="R255" s="85"/>
      <c r="S255" s="85"/>
      <c r="T255" s="133" t="s">
        <v>155</v>
      </c>
      <c r="U255" s="133"/>
      <c r="V255" s="133"/>
      <c r="W255" s="133"/>
      <c r="X255" s="133"/>
      <c r="Y255" s="133"/>
      <c r="Z255" s="133"/>
    </row>
    <row r="256" spans="1:26" ht="22.5">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row>
    <row r="257" spans="1:26" ht="22.5">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row>
    <row r="258" spans="21:22" ht="18.75">
      <c r="U258" s="129" t="s">
        <v>23</v>
      </c>
      <c r="V258" s="129"/>
    </row>
    <row r="260" spans="1:22" ht="20.25" customHeight="1">
      <c r="A260" s="159" t="s">
        <v>221</v>
      </c>
      <c r="B260" s="159"/>
      <c r="C260" s="159"/>
      <c r="D260" s="159"/>
      <c r="E260" s="159"/>
      <c r="F260" s="159"/>
      <c r="G260" s="159"/>
      <c r="H260" s="159"/>
      <c r="I260" s="159"/>
      <c r="J260" s="159"/>
      <c r="K260" s="159"/>
      <c r="L260" s="159"/>
      <c r="M260" s="159"/>
      <c r="N260" s="159"/>
      <c r="O260" s="159"/>
      <c r="P260" s="159"/>
      <c r="Q260" s="159"/>
      <c r="R260" s="159"/>
      <c r="S260" s="159"/>
      <c r="T260" s="159"/>
      <c r="U260" s="159"/>
      <c r="V260" s="159"/>
    </row>
    <row r="262" spans="1:22" ht="24" customHeight="1">
      <c r="A262" s="144" t="s">
        <v>17</v>
      </c>
      <c r="B262" s="144"/>
      <c r="C262" s="144"/>
      <c r="D262" s="144"/>
      <c r="E262" s="144"/>
      <c r="F262" s="144"/>
      <c r="G262" s="144"/>
      <c r="H262" s="144" t="s">
        <v>115</v>
      </c>
      <c r="I262" s="144" t="s">
        <v>123</v>
      </c>
      <c r="J262" s="125" t="s">
        <v>124</v>
      </c>
      <c r="K262" s="148"/>
      <c r="L262" s="148"/>
      <c r="M262" s="148"/>
      <c r="N262" s="148"/>
      <c r="O262" s="148"/>
      <c r="P262" s="148"/>
      <c r="Q262" s="148"/>
      <c r="R262" s="148"/>
      <c r="S262" s="148"/>
      <c r="T262" s="148"/>
      <c r="U262" s="148"/>
      <c r="V262" s="126"/>
    </row>
    <row r="263" spans="1:22" ht="26.25" customHeight="1">
      <c r="A263" s="144"/>
      <c r="B263" s="144"/>
      <c r="C263" s="144"/>
      <c r="D263" s="144"/>
      <c r="E263" s="144"/>
      <c r="F263" s="144"/>
      <c r="G263" s="144"/>
      <c r="H263" s="144"/>
      <c r="I263" s="144"/>
      <c r="J263" s="153" t="s">
        <v>125</v>
      </c>
      <c r="K263" s="154"/>
      <c r="L263" s="154"/>
      <c r="M263" s="154"/>
      <c r="N263" s="154"/>
      <c r="O263" s="155"/>
      <c r="P263" s="125" t="s">
        <v>16</v>
      </c>
      <c r="Q263" s="148"/>
      <c r="R263" s="148"/>
      <c r="S263" s="148"/>
      <c r="T263" s="148"/>
      <c r="U263" s="148"/>
      <c r="V263" s="126"/>
    </row>
    <row r="264" spans="1:22" ht="116.25" customHeight="1">
      <c r="A264" s="144"/>
      <c r="B264" s="144"/>
      <c r="C264" s="144"/>
      <c r="D264" s="144"/>
      <c r="E264" s="144"/>
      <c r="F264" s="144"/>
      <c r="G264" s="144"/>
      <c r="H264" s="144"/>
      <c r="I264" s="144"/>
      <c r="J264" s="156"/>
      <c r="K264" s="157"/>
      <c r="L264" s="157"/>
      <c r="M264" s="157"/>
      <c r="N264" s="157"/>
      <c r="O264" s="158"/>
      <c r="P264" s="144" t="s">
        <v>126</v>
      </c>
      <c r="Q264" s="144"/>
      <c r="R264" s="144"/>
      <c r="S264" s="144"/>
      <c r="T264" s="144" t="s">
        <v>150</v>
      </c>
      <c r="U264" s="144"/>
      <c r="V264" s="144"/>
    </row>
    <row r="265" spans="1:22" ht="83.25" customHeight="1">
      <c r="A265" s="144"/>
      <c r="B265" s="144"/>
      <c r="C265" s="144"/>
      <c r="D265" s="144"/>
      <c r="E265" s="144"/>
      <c r="F265" s="144"/>
      <c r="G265" s="144"/>
      <c r="H265" s="144"/>
      <c r="I265" s="144"/>
      <c r="J265" s="144" t="s">
        <v>205</v>
      </c>
      <c r="K265" s="144"/>
      <c r="L265" s="144"/>
      <c r="M265" s="61" t="s">
        <v>206</v>
      </c>
      <c r="N265" s="125" t="s">
        <v>207</v>
      </c>
      <c r="O265" s="126"/>
      <c r="P265" s="61" t="s">
        <v>205</v>
      </c>
      <c r="Q265" s="61" t="s">
        <v>206</v>
      </c>
      <c r="R265" s="61"/>
      <c r="S265" s="61" t="s">
        <v>207</v>
      </c>
      <c r="T265" s="61" t="s">
        <v>205</v>
      </c>
      <c r="U265" s="61" t="s">
        <v>206</v>
      </c>
      <c r="V265" s="61" t="s">
        <v>207</v>
      </c>
    </row>
    <row r="266" spans="1:22" ht="18.75">
      <c r="A266" s="144">
        <v>1</v>
      </c>
      <c r="B266" s="144"/>
      <c r="C266" s="144"/>
      <c r="D266" s="144"/>
      <c r="E266" s="144"/>
      <c r="F266" s="144"/>
      <c r="G266" s="144"/>
      <c r="H266" s="61">
        <v>2</v>
      </c>
      <c r="I266" s="61">
        <v>3</v>
      </c>
      <c r="J266" s="144">
        <v>4</v>
      </c>
      <c r="K266" s="144"/>
      <c r="L266" s="144"/>
      <c r="M266" s="61">
        <v>5</v>
      </c>
      <c r="N266" s="125">
        <v>6</v>
      </c>
      <c r="O266" s="126"/>
      <c r="P266" s="86">
        <v>7</v>
      </c>
      <c r="Q266" s="86">
        <v>8</v>
      </c>
      <c r="R266" s="86"/>
      <c r="S266" s="86">
        <v>9</v>
      </c>
      <c r="T266" s="86">
        <v>10</v>
      </c>
      <c r="U266" s="86">
        <v>11</v>
      </c>
      <c r="V266" s="86">
        <v>12</v>
      </c>
    </row>
    <row r="267" spans="1:22" ht="45.75" customHeight="1">
      <c r="A267" s="144" t="s">
        <v>127</v>
      </c>
      <c r="B267" s="144"/>
      <c r="C267" s="144"/>
      <c r="D267" s="144"/>
      <c r="E267" s="144"/>
      <c r="F267" s="144"/>
      <c r="G267" s="144"/>
      <c r="H267" s="87" t="s">
        <v>130</v>
      </c>
      <c r="I267" s="61" t="s">
        <v>84</v>
      </c>
      <c r="J267" s="152">
        <v>4292289</v>
      </c>
      <c r="K267" s="144"/>
      <c r="L267" s="144"/>
      <c r="M267" s="123">
        <f>Q267+U267</f>
        <v>4380170</v>
      </c>
      <c r="N267" s="127">
        <f>S267+V267</f>
        <v>4490528</v>
      </c>
      <c r="O267" s="128"/>
      <c r="P267" s="86" t="s">
        <v>191</v>
      </c>
      <c r="Q267" s="86">
        <f>Q268+Q269</f>
        <v>0</v>
      </c>
      <c r="R267" s="86"/>
      <c r="S267" s="86">
        <f>S268+S269</f>
        <v>0</v>
      </c>
      <c r="T267" s="117">
        <v>4292289</v>
      </c>
      <c r="U267" s="124">
        <v>4380170</v>
      </c>
      <c r="V267" s="124">
        <v>4490528</v>
      </c>
    </row>
    <row r="268" spans="1:22" ht="66.75" customHeight="1">
      <c r="A268" s="144" t="s">
        <v>128</v>
      </c>
      <c r="B268" s="144"/>
      <c r="C268" s="144"/>
      <c r="D268" s="144"/>
      <c r="E268" s="144"/>
      <c r="F268" s="144"/>
      <c r="G268" s="144"/>
      <c r="H268" s="87" t="s">
        <v>131</v>
      </c>
      <c r="I268" s="61" t="s">
        <v>84</v>
      </c>
      <c r="J268" s="144">
        <v>2212296.82</v>
      </c>
      <c r="K268" s="144"/>
      <c r="L268" s="144"/>
      <c r="M268" s="123">
        <f>Q268+U268</f>
        <v>0</v>
      </c>
      <c r="N268" s="127">
        <f>S268+V268</f>
        <v>0</v>
      </c>
      <c r="O268" s="128"/>
      <c r="P268" s="86" t="s">
        <v>191</v>
      </c>
      <c r="Q268" s="86">
        <v>0</v>
      </c>
      <c r="R268" s="86"/>
      <c r="S268" s="86">
        <v>0</v>
      </c>
      <c r="T268" s="117">
        <v>2212296.82</v>
      </c>
      <c r="U268" s="124">
        <v>0</v>
      </c>
      <c r="V268" s="124">
        <v>0</v>
      </c>
    </row>
    <row r="269" spans="1:22" ht="42" customHeight="1">
      <c r="A269" s="144" t="s">
        <v>129</v>
      </c>
      <c r="B269" s="144"/>
      <c r="C269" s="144"/>
      <c r="D269" s="144"/>
      <c r="E269" s="144"/>
      <c r="F269" s="144"/>
      <c r="G269" s="144"/>
      <c r="H269" s="87" t="s">
        <v>132</v>
      </c>
      <c r="I269" s="61"/>
      <c r="J269" s="144">
        <v>2079992.18</v>
      </c>
      <c r="K269" s="144"/>
      <c r="L269" s="144"/>
      <c r="M269" s="123">
        <f>Q269+U269</f>
        <v>4380170</v>
      </c>
      <c r="N269" s="127">
        <f>S269+V269</f>
        <v>4490528</v>
      </c>
      <c r="O269" s="128"/>
      <c r="P269" s="86" t="s">
        <v>191</v>
      </c>
      <c r="Q269" s="86">
        <v>0</v>
      </c>
      <c r="R269" s="86"/>
      <c r="S269" s="86">
        <v>0</v>
      </c>
      <c r="T269" s="117">
        <v>2079992.18</v>
      </c>
      <c r="U269" s="124">
        <v>4380170</v>
      </c>
      <c r="V269" s="124">
        <v>4490528</v>
      </c>
    </row>
    <row r="271" spans="1:15" ht="19.5" customHeight="1">
      <c r="A271" s="88"/>
      <c r="B271" s="88"/>
      <c r="C271" s="88"/>
      <c r="D271" s="88"/>
      <c r="E271" s="88"/>
      <c r="F271" s="88"/>
      <c r="G271" s="88"/>
      <c r="H271" s="88"/>
      <c r="I271" s="88"/>
      <c r="J271" s="88"/>
      <c r="K271" s="88"/>
      <c r="L271" s="88"/>
      <c r="M271" s="73"/>
      <c r="N271" s="88"/>
      <c r="O271" s="88"/>
    </row>
    <row r="275" spans="8:23" ht="18.75">
      <c r="H275" s="150" t="s">
        <v>133</v>
      </c>
      <c r="I275" s="150"/>
      <c r="N275" s="2"/>
      <c r="O275" s="2"/>
      <c r="P275" s="2"/>
      <c r="Q275" s="2"/>
      <c r="R275" s="2"/>
      <c r="S275" s="150" t="s">
        <v>143</v>
      </c>
      <c r="T275" s="150"/>
      <c r="U275" s="6"/>
      <c r="V275" s="89"/>
      <c r="W275" s="89"/>
    </row>
    <row r="276" spans="14:23" ht="12.75">
      <c r="N276" s="2"/>
      <c r="O276" s="2"/>
      <c r="P276" s="2"/>
      <c r="Q276" s="2"/>
      <c r="R276" s="2"/>
      <c r="S276" s="2"/>
      <c r="T276" s="2"/>
      <c r="U276" s="6"/>
      <c r="V276" s="6"/>
      <c r="W276" s="6"/>
    </row>
    <row r="277" spans="1:23" ht="59.25" customHeight="1">
      <c r="A277" s="151" t="s">
        <v>170</v>
      </c>
      <c r="B277" s="151"/>
      <c r="C277" s="151"/>
      <c r="D277" s="151"/>
      <c r="E277" s="151"/>
      <c r="F277" s="151"/>
      <c r="G277" s="151"/>
      <c r="H277" s="151"/>
      <c r="I277" s="151"/>
      <c r="M277" s="151" t="s">
        <v>144</v>
      </c>
      <c r="N277" s="151"/>
      <c r="O277" s="151"/>
      <c r="P277" s="151"/>
      <c r="Q277" s="151"/>
      <c r="R277" s="151"/>
      <c r="S277" s="151"/>
      <c r="T277" s="151"/>
      <c r="U277" s="90"/>
      <c r="V277" s="90"/>
      <c r="W277" s="90"/>
    </row>
    <row r="278" spans="14:23" ht="12.75">
      <c r="N278" s="2"/>
      <c r="O278" s="2"/>
      <c r="P278" s="2"/>
      <c r="Q278" s="2"/>
      <c r="R278" s="2"/>
      <c r="S278" s="2"/>
      <c r="T278" s="2"/>
      <c r="U278" s="6"/>
      <c r="V278" s="6"/>
      <c r="W278" s="6"/>
    </row>
    <row r="279" spans="1:23" ht="12.75" customHeight="1">
      <c r="A279" s="144" t="s">
        <v>17</v>
      </c>
      <c r="B279" s="144"/>
      <c r="C279" s="144"/>
      <c r="D279" s="144"/>
      <c r="E279" s="144"/>
      <c r="F279" s="144"/>
      <c r="G279" s="144"/>
      <c r="H279" s="144" t="s">
        <v>115</v>
      </c>
      <c r="I279" s="144" t="s">
        <v>134</v>
      </c>
      <c r="M279" s="144" t="s">
        <v>17</v>
      </c>
      <c r="N279" s="144"/>
      <c r="O279" s="144"/>
      <c r="P279" s="144"/>
      <c r="Q279" s="144"/>
      <c r="R279" s="61"/>
      <c r="S279" s="144" t="s">
        <v>115</v>
      </c>
      <c r="T279" s="144" t="s">
        <v>148</v>
      </c>
      <c r="U279" s="90"/>
      <c r="V279" s="90"/>
      <c r="W279" s="90"/>
    </row>
    <row r="280" spans="1:23" ht="12.75" customHeight="1">
      <c r="A280" s="144"/>
      <c r="B280" s="144"/>
      <c r="C280" s="144"/>
      <c r="D280" s="144"/>
      <c r="E280" s="144"/>
      <c r="F280" s="144"/>
      <c r="G280" s="144"/>
      <c r="H280" s="144"/>
      <c r="I280" s="144"/>
      <c r="M280" s="144"/>
      <c r="N280" s="144"/>
      <c r="O280" s="144"/>
      <c r="P280" s="144"/>
      <c r="Q280" s="144"/>
      <c r="R280" s="61"/>
      <c r="S280" s="144"/>
      <c r="T280" s="144"/>
      <c r="U280" s="90"/>
      <c r="V280" s="90"/>
      <c r="W280" s="90"/>
    </row>
    <row r="281" spans="1:23" ht="12.75" customHeight="1">
      <c r="A281" s="144"/>
      <c r="B281" s="144"/>
      <c r="C281" s="144"/>
      <c r="D281" s="144"/>
      <c r="E281" s="144"/>
      <c r="F281" s="144"/>
      <c r="G281" s="144"/>
      <c r="H281" s="144"/>
      <c r="I281" s="144"/>
      <c r="M281" s="144"/>
      <c r="N281" s="144"/>
      <c r="O281" s="144"/>
      <c r="P281" s="144"/>
      <c r="Q281" s="144"/>
      <c r="R281" s="61"/>
      <c r="S281" s="144"/>
      <c r="T281" s="144"/>
      <c r="U281" s="90"/>
      <c r="V281" s="90"/>
      <c r="W281" s="90"/>
    </row>
    <row r="282" spans="1:23" ht="12.75" customHeight="1">
      <c r="A282" s="144"/>
      <c r="B282" s="144"/>
      <c r="C282" s="144"/>
      <c r="D282" s="144"/>
      <c r="E282" s="144"/>
      <c r="F282" s="144"/>
      <c r="G282" s="144"/>
      <c r="H282" s="144"/>
      <c r="I282" s="144"/>
      <c r="M282" s="144"/>
      <c r="N282" s="144"/>
      <c r="O282" s="144"/>
      <c r="P282" s="144"/>
      <c r="Q282" s="144"/>
      <c r="R282" s="61"/>
      <c r="S282" s="144"/>
      <c r="T282" s="144"/>
      <c r="U282" s="90"/>
      <c r="V282" s="90"/>
      <c r="W282" s="90"/>
    </row>
    <row r="283" spans="1:23" ht="18.75">
      <c r="A283" s="144">
        <v>1</v>
      </c>
      <c r="B283" s="144"/>
      <c r="C283" s="144"/>
      <c r="D283" s="144"/>
      <c r="E283" s="144"/>
      <c r="F283" s="144"/>
      <c r="G283" s="144"/>
      <c r="H283" s="61">
        <v>2</v>
      </c>
      <c r="I283" s="61">
        <v>3</v>
      </c>
      <c r="M283" s="144">
        <v>1</v>
      </c>
      <c r="N283" s="144"/>
      <c r="O283" s="144"/>
      <c r="P283" s="144"/>
      <c r="Q283" s="144"/>
      <c r="R283" s="61"/>
      <c r="S283" s="61">
        <v>2</v>
      </c>
      <c r="T283" s="61">
        <v>3</v>
      </c>
      <c r="U283" s="90"/>
      <c r="V283" s="47"/>
      <c r="W283" s="47"/>
    </row>
    <row r="284" spans="1:23" ht="18.75" customHeight="1">
      <c r="A284" s="144" t="s">
        <v>135</v>
      </c>
      <c r="B284" s="144"/>
      <c r="C284" s="144"/>
      <c r="D284" s="144"/>
      <c r="E284" s="144"/>
      <c r="F284" s="144"/>
      <c r="G284" s="144"/>
      <c r="H284" s="87" t="s">
        <v>139</v>
      </c>
      <c r="I284" s="61"/>
      <c r="M284" s="144" t="s">
        <v>145</v>
      </c>
      <c r="N284" s="144"/>
      <c r="O284" s="144"/>
      <c r="P284" s="144"/>
      <c r="Q284" s="144"/>
      <c r="R284" s="61"/>
      <c r="S284" s="87" t="s">
        <v>139</v>
      </c>
      <c r="T284" s="61"/>
      <c r="U284" s="90"/>
      <c r="V284" s="91"/>
      <c r="W284" s="47"/>
    </row>
    <row r="285" spans="1:23" ht="66.75" customHeight="1">
      <c r="A285" s="144" t="s">
        <v>136</v>
      </c>
      <c r="B285" s="144"/>
      <c r="C285" s="144"/>
      <c r="D285" s="144"/>
      <c r="E285" s="144"/>
      <c r="F285" s="144"/>
      <c r="G285" s="144"/>
      <c r="H285" s="87" t="s">
        <v>140</v>
      </c>
      <c r="I285" s="61"/>
      <c r="M285" s="144" t="s">
        <v>146</v>
      </c>
      <c r="N285" s="144"/>
      <c r="O285" s="144"/>
      <c r="P285" s="144"/>
      <c r="Q285" s="144"/>
      <c r="R285" s="61"/>
      <c r="S285" s="87" t="s">
        <v>140</v>
      </c>
      <c r="T285" s="61"/>
      <c r="U285" s="90"/>
      <c r="V285" s="91"/>
      <c r="W285" s="47"/>
    </row>
    <row r="286" spans="1:23" ht="18.75" customHeight="1">
      <c r="A286" s="144" t="s">
        <v>137</v>
      </c>
      <c r="B286" s="144"/>
      <c r="C286" s="144"/>
      <c r="D286" s="144"/>
      <c r="E286" s="144"/>
      <c r="F286" s="144"/>
      <c r="G286" s="144"/>
      <c r="H286" s="87" t="s">
        <v>141</v>
      </c>
      <c r="I286" s="61"/>
      <c r="M286" s="144" t="s">
        <v>147</v>
      </c>
      <c r="N286" s="144"/>
      <c r="O286" s="144"/>
      <c r="P286" s="144"/>
      <c r="Q286" s="144"/>
      <c r="R286" s="61"/>
      <c r="S286" s="87" t="s">
        <v>141</v>
      </c>
      <c r="T286" s="61"/>
      <c r="U286" s="90"/>
      <c r="V286" s="91"/>
      <c r="W286" s="47"/>
    </row>
    <row r="287" spans="1:23" ht="18.75">
      <c r="A287" s="144" t="s">
        <v>138</v>
      </c>
      <c r="B287" s="144"/>
      <c r="C287" s="144"/>
      <c r="D287" s="144"/>
      <c r="E287" s="144"/>
      <c r="F287" s="144"/>
      <c r="G287" s="144"/>
      <c r="H287" s="87" t="s">
        <v>142</v>
      </c>
      <c r="I287" s="61"/>
      <c r="N287" s="2"/>
      <c r="O287" s="2"/>
      <c r="P287" s="2"/>
      <c r="Q287" s="2"/>
      <c r="R287" s="2"/>
      <c r="S287" s="2"/>
      <c r="T287" s="2"/>
      <c r="U287" s="2"/>
      <c r="V287" s="2"/>
      <c r="W287" s="2"/>
    </row>
    <row r="288" spans="13:23" ht="18.75">
      <c r="M288" s="88"/>
      <c r="N288" s="88"/>
      <c r="O288" s="88"/>
      <c r="P288" s="88"/>
      <c r="Q288" s="2"/>
      <c r="R288" s="2"/>
      <c r="S288" s="2"/>
      <c r="T288" s="2"/>
      <c r="U288" s="2"/>
      <c r="V288" s="2"/>
      <c r="W288" s="2"/>
    </row>
    <row r="289" spans="1:23" ht="18.75">
      <c r="A289" s="88"/>
      <c r="B289" s="88"/>
      <c r="C289" s="88"/>
      <c r="M289" s="88"/>
      <c r="N289" s="88"/>
      <c r="O289" s="88"/>
      <c r="P289" s="88"/>
      <c r="Q289" s="2"/>
      <c r="R289" s="2"/>
      <c r="S289" s="2"/>
      <c r="T289" s="2"/>
      <c r="U289" s="2"/>
      <c r="V289" s="150"/>
      <c r="W289" s="150"/>
    </row>
    <row r="290" spans="1:9" ht="18.75">
      <c r="A290" s="88"/>
      <c r="B290" s="88"/>
      <c r="C290" s="88"/>
      <c r="H290" s="150"/>
      <c r="I290" s="150"/>
    </row>
  </sheetData>
  <sheetProtection/>
  <mergeCells count="471">
    <mergeCell ref="M2:Z2"/>
    <mergeCell ref="A4:H4"/>
    <mergeCell ref="T4:Z4"/>
    <mergeCell ref="A5:I7"/>
    <mergeCell ref="T5:Z6"/>
    <mergeCell ref="T7:Z7"/>
    <mergeCell ref="T8:Z8"/>
    <mergeCell ref="A9:C9"/>
    <mergeCell ref="E9:H9"/>
    <mergeCell ref="M9:P9"/>
    <mergeCell ref="U9:Z9"/>
    <mergeCell ref="M10:P10"/>
    <mergeCell ref="U10:Z10"/>
    <mergeCell ref="A11:B11"/>
    <mergeCell ref="T11:U11"/>
    <mergeCell ref="K14:L14"/>
    <mergeCell ref="M14:N14"/>
    <mergeCell ref="A16:C16"/>
    <mergeCell ref="D16:X16"/>
    <mergeCell ref="A13:W13"/>
    <mergeCell ref="Y17:Y18"/>
    <mergeCell ref="Z17:Z18"/>
    <mergeCell ref="A18:C18"/>
    <mergeCell ref="D18:X18"/>
    <mergeCell ref="Z19:Z20"/>
    <mergeCell ref="A20:C20"/>
    <mergeCell ref="D20:X20"/>
    <mergeCell ref="Z21:Z23"/>
    <mergeCell ref="A22:C23"/>
    <mergeCell ref="D23:X23"/>
    <mergeCell ref="Z24:Z26"/>
    <mergeCell ref="A25:C26"/>
    <mergeCell ref="D25:X26"/>
    <mergeCell ref="Z27:Z28"/>
    <mergeCell ref="A28:C28"/>
    <mergeCell ref="D28:X28"/>
    <mergeCell ref="D29:T29"/>
    <mergeCell ref="A31:Z31"/>
    <mergeCell ref="A33:Z34"/>
    <mergeCell ref="A35:Z35"/>
    <mergeCell ref="A36:Z36"/>
    <mergeCell ref="A37:Z38"/>
    <mergeCell ref="A39:Z39"/>
    <mergeCell ref="A40:Z40"/>
    <mergeCell ref="A41:Z42"/>
    <mergeCell ref="A43:Z43"/>
    <mergeCell ref="A44:Z44"/>
    <mergeCell ref="A45:Z45"/>
    <mergeCell ref="A46:Y46"/>
    <mergeCell ref="A47:Z47"/>
    <mergeCell ref="A48:Y48"/>
    <mergeCell ref="A49:Y49"/>
    <mergeCell ref="A50:Y50"/>
    <mergeCell ref="A51:Y51"/>
    <mergeCell ref="A52:Z52"/>
    <mergeCell ref="A53:Y53"/>
    <mergeCell ref="A55:Z56"/>
    <mergeCell ref="B58:L58"/>
    <mergeCell ref="M58:Z58"/>
    <mergeCell ref="B59:L59"/>
    <mergeCell ref="M59:Z59"/>
    <mergeCell ref="B60:L60"/>
    <mergeCell ref="M60:Z60"/>
    <mergeCell ref="B61:L61"/>
    <mergeCell ref="M61:Z61"/>
    <mergeCell ref="B62:L62"/>
    <mergeCell ref="M62:Z62"/>
    <mergeCell ref="B63:L63"/>
    <mergeCell ref="M63:Z63"/>
    <mergeCell ref="B64:L64"/>
    <mergeCell ref="M64:Z64"/>
    <mergeCell ref="B65:L65"/>
    <mergeCell ref="M65:Z65"/>
    <mergeCell ref="B66:L66"/>
    <mergeCell ref="M66:Z66"/>
    <mergeCell ref="B67:L67"/>
    <mergeCell ref="M67:Z67"/>
    <mergeCell ref="B68:L68"/>
    <mergeCell ref="M68:Z68"/>
    <mergeCell ref="B69:L69"/>
    <mergeCell ref="M69:Z69"/>
    <mergeCell ref="B70:L70"/>
    <mergeCell ref="M70:Z70"/>
    <mergeCell ref="B71:L71"/>
    <mergeCell ref="M71:Z71"/>
    <mergeCell ref="B72:L72"/>
    <mergeCell ref="M72:Z72"/>
    <mergeCell ref="B73:L73"/>
    <mergeCell ref="M73:Z73"/>
    <mergeCell ref="B74:L74"/>
    <mergeCell ref="M74:Z74"/>
    <mergeCell ref="B75:L75"/>
    <mergeCell ref="M75:Z75"/>
    <mergeCell ref="B76:L76"/>
    <mergeCell ref="M76:Z76"/>
    <mergeCell ref="B77:L77"/>
    <mergeCell ref="M77:Z77"/>
    <mergeCell ref="B78:L78"/>
    <mergeCell ref="M78:Z78"/>
    <mergeCell ref="U84:Z84"/>
    <mergeCell ref="A85:H88"/>
    <mergeCell ref="I85:I88"/>
    <mergeCell ref="J85:L88"/>
    <mergeCell ref="M85:Z85"/>
    <mergeCell ref="M86:M88"/>
    <mergeCell ref="N86:Z86"/>
    <mergeCell ref="N87:N88"/>
    <mergeCell ref="P87:R87"/>
    <mergeCell ref="S87:S88"/>
    <mergeCell ref="T87:T88"/>
    <mergeCell ref="U87:Z87"/>
    <mergeCell ref="A89:H89"/>
    <mergeCell ref="J89:L89"/>
    <mergeCell ref="A90:H90"/>
    <mergeCell ref="J90:L90"/>
    <mergeCell ref="A91:H91"/>
    <mergeCell ref="J91:L91"/>
    <mergeCell ref="A92:H92"/>
    <mergeCell ref="J92:L92"/>
    <mergeCell ref="A93:H93"/>
    <mergeCell ref="J93:L93"/>
    <mergeCell ref="A94:H94"/>
    <mergeCell ref="J94:L94"/>
    <mergeCell ref="A95:H95"/>
    <mergeCell ref="J95:L95"/>
    <mergeCell ref="A96:H96"/>
    <mergeCell ref="J96:L96"/>
    <mergeCell ref="A97:H97"/>
    <mergeCell ref="J97:L97"/>
    <mergeCell ref="A98:H98"/>
    <mergeCell ref="J98:L98"/>
    <mergeCell ref="A99:H99"/>
    <mergeCell ref="J99:L99"/>
    <mergeCell ref="A100:H100"/>
    <mergeCell ref="J100:L100"/>
    <mergeCell ref="A101:H101"/>
    <mergeCell ref="J101:L101"/>
    <mergeCell ref="A102:H102"/>
    <mergeCell ref="J102:L102"/>
    <mergeCell ref="A103:H103"/>
    <mergeCell ref="J103:L103"/>
    <mergeCell ref="A104:H104"/>
    <mergeCell ref="J104:L104"/>
    <mergeCell ref="A105:H105"/>
    <mergeCell ref="J105:L105"/>
    <mergeCell ref="A106:H106"/>
    <mergeCell ref="J106:L106"/>
    <mergeCell ref="A107:H107"/>
    <mergeCell ref="J107:L107"/>
    <mergeCell ref="A108:H108"/>
    <mergeCell ref="J108:L108"/>
    <mergeCell ref="A109:H109"/>
    <mergeCell ref="J109:L109"/>
    <mergeCell ref="A110:H110"/>
    <mergeCell ref="J110:L110"/>
    <mergeCell ref="A111:H111"/>
    <mergeCell ref="J111:L111"/>
    <mergeCell ref="A112:H112"/>
    <mergeCell ref="J112:L112"/>
    <mergeCell ref="A113:H113"/>
    <mergeCell ref="J113:L113"/>
    <mergeCell ref="A114:H114"/>
    <mergeCell ref="J114:L114"/>
    <mergeCell ref="A115:H115"/>
    <mergeCell ref="J115:L115"/>
    <mergeCell ref="A116:H116"/>
    <mergeCell ref="J116:L116"/>
    <mergeCell ref="A117:H117"/>
    <mergeCell ref="J117:L117"/>
    <mergeCell ref="A118:H118"/>
    <mergeCell ref="J118:L118"/>
    <mergeCell ref="A119:H119"/>
    <mergeCell ref="J119:L119"/>
    <mergeCell ref="A155:H155"/>
    <mergeCell ref="J155:L155"/>
    <mergeCell ref="A120:H120"/>
    <mergeCell ref="J120:L120"/>
    <mergeCell ref="A121:H121"/>
    <mergeCell ref="J121:L121"/>
    <mergeCell ref="A122:H122"/>
    <mergeCell ref="J122:L122"/>
    <mergeCell ref="A123:H123"/>
    <mergeCell ref="J123:L123"/>
    <mergeCell ref="A124:H124"/>
    <mergeCell ref="J124:L124"/>
    <mergeCell ref="A125:H125"/>
    <mergeCell ref="J125:L125"/>
    <mergeCell ref="A126:H126"/>
    <mergeCell ref="J126:L126"/>
    <mergeCell ref="A127:H127"/>
    <mergeCell ref="J127:L127"/>
    <mergeCell ref="A134:H134"/>
    <mergeCell ref="A128:H128"/>
    <mergeCell ref="J128:L128"/>
    <mergeCell ref="A129:H129"/>
    <mergeCell ref="J129:L129"/>
    <mergeCell ref="A130:H130"/>
    <mergeCell ref="J130:L130"/>
    <mergeCell ref="J140:L140"/>
    <mergeCell ref="T153:T154"/>
    <mergeCell ref="U153:Z153"/>
    <mergeCell ref="A131:H131"/>
    <mergeCell ref="J131:L131"/>
    <mergeCell ref="A132:H132"/>
    <mergeCell ref="J132:L132"/>
    <mergeCell ref="A133:H133"/>
    <mergeCell ref="J133:L133"/>
    <mergeCell ref="J139:L139"/>
    <mergeCell ref="A137:H137"/>
    <mergeCell ref="J137:L137"/>
    <mergeCell ref="A138:H138"/>
    <mergeCell ref="J138:L138"/>
    <mergeCell ref="A139:H139"/>
    <mergeCell ref="J134:L134"/>
    <mergeCell ref="A135:H135"/>
    <mergeCell ref="J135:L135"/>
    <mergeCell ref="A136:H136"/>
    <mergeCell ref="J136:L136"/>
    <mergeCell ref="A157:H157"/>
    <mergeCell ref="J157:L157"/>
    <mergeCell ref="A141:H141"/>
    <mergeCell ref="J141:L141"/>
    <mergeCell ref="A142:H142"/>
    <mergeCell ref="J142:L142"/>
    <mergeCell ref="N153:N154"/>
    <mergeCell ref="O153:O154"/>
    <mergeCell ref="P153:R153"/>
    <mergeCell ref="S153:S154"/>
    <mergeCell ref="A156:H156"/>
    <mergeCell ref="J156:L156"/>
    <mergeCell ref="P264:S264"/>
    <mergeCell ref="T264:V264"/>
    <mergeCell ref="J265:L265"/>
    <mergeCell ref="N265:O265"/>
    <mergeCell ref="J263:O264"/>
    <mergeCell ref="U199:V199"/>
    <mergeCell ref="A260:V260"/>
    <mergeCell ref="J266:L266"/>
    <mergeCell ref="A267:G267"/>
    <mergeCell ref="J267:L267"/>
    <mergeCell ref="A268:G268"/>
    <mergeCell ref="J268:L268"/>
    <mergeCell ref="A262:G265"/>
    <mergeCell ref="H262:H265"/>
    <mergeCell ref="I262:I265"/>
    <mergeCell ref="J262:V262"/>
    <mergeCell ref="P263:V263"/>
    <mergeCell ref="T279:T282"/>
    <mergeCell ref="A269:G269"/>
    <mergeCell ref="J269:L269"/>
    <mergeCell ref="H275:I275"/>
    <mergeCell ref="S275:T275"/>
    <mergeCell ref="A277:I277"/>
    <mergeCell ref="M277:T277"/>
    <mergeCell ref="M285:Q285"/>
    <mergeCell ref="A279:G282"/>
    <mergeCell ref="H279:H282"/>
    <mergeCell ref="I279:I282"/>
    <mergeCell ref="M279:Q282"/>
    <mergeCell ref="S279:S282"/>
    <mergeCell ref="A286:G286"/>
    <mergeCell ref="M286:Q286"/>
    <mergeCell ref="A287:G287"/>
    <mergeCell ref="V289:W289"/>
    <mergeCell ref="H290:I290"/>
    <mergeCell ref="A283:G283"/>
    <mergeCell ref="M283:Q283"/>
    <mergeCell ref="A284:G284"/>
    <mergeCell ref="M284:Q284"/>
    <mergeCell ref="A285:G285"/>
    <mergeCell ref="A83:AB83"/>
    <mergeCell ref="O87:O88"/>
    <mergeCell ref="U150:Z150"/>
    <mergeCell ref="A151:H154"/>
    <mergeCell ref="I151:I154"/>
    <mergeCell ref="J151:L154"/>
    <mergeCell ref="M151:Z151"/>
    <mergeCell ref="M152:M154"/>
    <mergeCell ref="N152:Z152"/>
    <mergeCell ref="A140:H140"/>
    <mergeCell ref="A158:H158"/>
    <mergeCell ref="J158:L158"/>
    <mergeCell ref="A159:H159"/>
    <mergeCell ref="J159:L159"/>
    <mergeCell ref="A160:H160"/>
    <mergeCell ref="J160:L160"/>
    <mergeCell ref="A161:H161"/>
    <mergeCell ref="J161:L161"/>
    <mergeCell ref="A162:H162"/>
    <mergeCell ref="J162:L162"/>
    <mergeCell ref="A163:H163"/>
    <mergeCell ref="J163:L163"/>
    <mergeCell ref="A164:H164"/>
    <mergeCell ref="J164:L164"/>
    <mergeCell ref="A165:H165"/>
    <mergeCell ref="J165:L165"/>
    <mergeCell ref="A166:H166"/>
    <mergeCell ref="J166:L166"/>
    <mergeCell ref="A167:H167"/>
    <mergeCell ref="J167:L167"/>
    <mergeCell ref="A168:H168"/>
    <mergeCell ref="J168:L168"/>
    <mergeCell ref="A169:H169"/>
    <mergeCell ref="J169:L169"/>
    <mergeCell ref="A170:H170"/>
    <mergeCell ref="J170:L170"/>
    <mergeCell ref="A171:H171"/>
    <mergeCell ref="J171:L171"/>
    <mergeCell ref="A172:H172"/>
    <mergeCell ref="J172:L172"/>
    <mergeCell ref="A173:H173"/>
    <mergeCell ref="J173:L173"/>
    <mergeCell ref="A174:H174"/>
    <mergeCell ref="J174:L174"/>
    <mergeCell ref="A175:H175"/>
    <mergeCell ref="J175:L175"/>
    <mergeCell ref="A176:H176"/>
    <mergeCell ref="J176:L176"/>
    <mergeCell ref="A177:H177"/>
    <mergeCell ref="J177:L177"/>
    <mergeCell ref="A213:H213"/>
    <mergeCell ref="J213:L213"/>
    <mergeCell ref="A178:H178"/>
    <mergeCell ref="J178:L178"/>
    <mergeCell ref="A179:H179"/>
    <mergeCell ref="J179:L179"/>
    <mergeCell ref="A214:H214"/>
    <mergeCell ref="J214:L214"/>
    <mergeCell ref="A210:H210"/>
    <mergeCell ref="J210:L210"/>
    <mergeCell ref="A211:H211"/>
    <mergeCell ref="J211:L211"/>
    <mergeCell ref="A212:H212"/>
    <mergeCell ref="J212:L212"/>
    <mergeCell ref="S206:S207"/>
    <mergeCell ref="T206:T207"/>
    <mergeCell ref="U206:Z206"/>
    <mergeCell ref="A208:H208"/>
    <mergeCell ref="J208:L208"/>
    <mergeCell ref="A209:H209"/>
    <mergeCell ref="J209:L209"/>
    <mergeCell ref="U203:Z203"/>
    <mergeCell ref="A204:H207"/>
    <mergeCell ref="I204:I207"/>
    <mergeCell ref="J204:L207"/>
    <mergeCell ref="M204:Z204"/>
    <mergeCell ref="M205:M207"/>
    <mergeCell ref="N205:Z205"/>
    <mergeCell ref="N206:N207"/>
    <mergeCell ref="O206:O207"/>
    <mergeCell ref="P206:R206"/>
    <mergeCell ref="A180:H180"/>
    <mergeCell ref="J180:L180"/>
    <mergeCell ref="A181:H181"/>
    <mergeCell ref="J181:L181"/>
    <mergeCell ref="A182:H182"/>
    <mergeCell ref="J182:L182"/>
    <mergeCell ref="A183:H183"/>
    <mergeCell ref="J183:L183"/>
    <mergeCell ref="A184:H184"/>
    <mergeCell ref="J184:L184"/>
    <mergeCell ref="A185:H185"/>
    <mergeCell ref="J185:L185"/>
    <mergeCell ref="A186:H186"/>
    <mergeCell ref="J186:L186"/>
    <mergeCell ref="A187:H187"/>
    <mergeCell ref="J187:L187"/>
    <mergeCell ref="A188:H188"/>
    <mergeCell ref="J188:L188"/>
    <mergeCell ref="A189:H189"/>
    <mergeCell ref="J189:L189"/>
    <mergeCell ref="A195:H195"/>
    <mergeCell ref="J195:L195"/>
    <mergeCell ref="A190:H190"/>
    <mergeCell ref="J190:L190"/>
    <mergeCell ref="A191:H191"/>
    <mergeCell ref="J191:L191"/>
    <mergeCell ref="A192:H192"/>
    <mergeCell ref="J192:L192"/>
    <mergeCell ref="A196:H196"/>
    <mergeCell ref="J196:L196"/>
    <mergeCell ref="A197:H197"/>
    <mergeCell ref="J197:L197"/>
    <mergeCell ref="A149:AA149"/>
    <mergeCell ref="A202:AA202"/>
    <mergeCell ref="A193:H193"/>
    <mergeCell ref="J193:L193"/>
    <mergeCell ref="A194:H194"/>
    <mergeCell ref="J194:L194"/>
    <mergeCell ref="A215:H215"/>
    <mergeCell ref="J215:L215"/>
    <mergeCell ref="A216:H216"/>
    <mergeCell ref="J216:L216"/>
    <mergeCell ref="A217:H217"/>
    <mergeCell ref="J217:L217"/>
    <mergeCell ref="A218:H218"/>
    <mergeCell ref="J218:L218"/>
    <mergeCell ref="A219:H219"/>
    <mergeCell ref="J219:L219"/>
    <mergeCell ref="A220:H220"/>
    <mergeCell ref="J220:L220"/>
    <mergeCell ref="A221:H221"/>
    <mergeCell ref="J221:L221"/>
    <mergeCell ref="A222:H222"/>
    <mergeCell ref="J222:L222"/>
    <mergeCell ref="A223:H223"/>
    <mergeCell ref="J223:L223"/>
    <mergeCell ref="A224:H224"/>
    <mergeCell ref="J224:L224"/>
    <mergeCell ref="A225:H225"/>
    <mergeCell ref="J225:L225"/>
    <mergeCell ref="A226:H226"/>
    <mergeCell ref="J226:L226"/>
    <mergeCell ref="A227:H227"/>
    <mergeCell ref="J227:L227"/>
    <mergeCell ref="A228:H228"/>
    <mergeCell ref="J228:L228"/>
    <mergeCell ref="A229:H229"/>
    <mergeCell ref="J229:L229"/>
    <mergeCell ref="A230:H230"/>
    <mergeCell ref="J230:L230"/>
    <mergeCell ref="A231:H231"/>
    <mergeCell ref="J231:L231"/>
    <mergeCell ref="A232:H232"/>
    <mergeCell ref="J232:L232"/>
    <mergeCell ref="A233:H233"/>
    <mergeCell ref="J233:L233"/>
    <mergeCell ref="A234:H234"/>
    <mergeCell ref="J234:L234"/>
    <mergeCell ref="A235:H235"/>
    <mergeCell ref="J235:L235"/>
    <mergeCell ref="A236:H236"/>
    <mergeCell ref="J236:L236"/>
    <mergeCell ref="A237:H237"/>
    <mergeCell ref="J237:L237"/>
    <mergeCell ref="A238:H238"/>
    <mergeCell ref="J238:L238"/>
    <mergeCell ref="A239:H239"/>
    <mergeCell ref="J239:L239"/>
    <mergeCell ref="A240:H240"/>
    <mergeCell ref="J240:L240"/>
    <mergeCell ref="A241:H241"/>
    <mergeCell ref="J241:L241"/>
    <mergeCell ref="A242:H242"/>
    <mergeCell ref="J242:L242"/>
    <mergeCell ref="A243:H243"/>
    <mergeCell ref="J243:L243"/>
    <mergeCell ref="A244:H244"/>
    <mergeCell ref="J244:L244"/>
    <mergeCell ref="A245:H245"/>
    <mergeCell ref="J245:L245"/>
    <mergeCell ref="A246:H246"/>
    <mergeCell ref="J246:L246"/>
    <mergeCell ref="A247:H247"/>
    <mergeCell ref="J247:L247"/>
    <mergeCell ref="A248:H248"/>
    <mergeCell ref="J248:L248"/>
    <mergeCell ref="A249:H249"/>
    <mergeCell ref="J249:L249"/>
    <mergeCell ref="A250:H250"/>
    <mergeCell ref="J250:L250"/>
    <mergeCell ref="N266:O266"/>
    <mergeCell ref="N267:O267"/>
    <mergeCell ref="N268:O268"/>
    <mergeCell ref="N269:O269"/>
    <mergeCell ref="U258:V258"/>
    <mergeCell ref="A253:Z253"/>
    <mergeCell ref="A254:Z254"/>
    <mergeCell ref="A255:M255"/>
    <mergeCell ref="T255:Z255"/>
    <mergeCell ref="A266:G266"/>
  </mergeCells>
  <printOptions/>
  <pageMargins left="0.5118110236220472" right="0.5118110236220472" top="0.5511811023622047" bottom="0.5511811023622047" header="0.31496062992125984" footer="0.31496062992125984"/>
  <pageSetup fitToHeight="5" fitToWidth="1"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2017-12-18T06:49:50Z</cp:lastPrinted>
  <dcterms:created xsi:type="dcterms:W3CDTF">2010-08-30T11:00:24Z</dcterms:created>
  <dcterms:modified xsi:type="dcterms:W3CDTF">2017-12-18T06:50:53Z</dcterms:modified>
  <cp:category/>
  <cp:version/>
  <cp:contentType/>
  <cp:contentStatus/>
</cp:coreProperties>
</file>